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6859928F-36FD-4DA5-B882-5E20A1A9F42B}" xr6:coauthVersionLast="47" xr6:coauthVersionMax="47" xr10:uidLastSave="{00000000-0000-0000-0000-000000000000}"/>
  <bookViews>
    <workbookView xWindow="1152" yWindow="288" windowWidth="21456" windowHeight="16272" xr2:uid="{00000000-000D-0000-FFFF-FFFF00000000}"/>
  </bookViews>
  <sheets>
    <sheet name="Arkusz1" sheetId="1" r:id="rId1"/>
  </sheets>
  <definedNames>
    <definedName name="_GoBack" localSheetId="0">Arkusz1!$C$22</definedName>
    <definedName name="_xlnm.Print_Area" localSheetId="0">Arkusz1!$A$1:$J$85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2" i="1" l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67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J26" i="1" s="1"/>
  <c r="I27" i="1"/>
  <c r="J27" i="1" s="1"/>
  <c r="I28" i="1"/>
  <c r="J28" i="1" s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 s="1"/>
  <c r="I36" i="1"/>
  <c r="J36" i="1" s="1"/>
  <c r="I37" i="1"/>
  <c r="J37" i="1" s="1"/>
  <c r="I38" i="1"/>
  <c r="J38" i="1" s="1"/>
  <c r="I39" i="1"/>
  <c r="I40" i="1"/>
  <c r="J40" i="1" s="1"/>
  <c r="I41" i="1"/>
  <c r="J41" i="1" s="1"/>
  <c r="I42" i="1"/>
  <c r="J42" i="1" s="1"/>
  <c r="I43" i="1"/>
  <c r="J43" i="1" s="1"/>
  <c r="I44" i="1"/>
  <c r="I45" i="1"/>
  <c r="J45" i="1" s="1"/>
  <c r="I46" i="1"/>
  <c r="J46" i="1" s="1"/>
  <c r="I47" i="1"/>
  <c r="J47" i="1" s="1"/>
  <c r="I48" i="1"/>
  <c r="J48" i="1" s="1"/>
  <c r="I49" i="1"/>
  <c r="J49" i="1" s="1"/>
  <c r="I50" i="1"/>
  <c r="J50" i="1" s="1"/>
  <c r="I51" i="1"/>
  <c r="J51" i="1" s="1"/>
  <c r="I52" i="1"/>
  <c r="J52" i="1" s="1"/>
  <c r="I53" i="1"/>
  <c r="J53" i="1" s="1"/>
  <c r="I54" i="1"/>
  <c r="J54" i="1" s="1"/>
  <c r="I55" i="1"/>
  <c r="I56" i="1"/>
  <c r="J56" i="1" s="1"/>
  <c r="I57" i="1"/>
  <c r="J57" i="1" s="1"/>
  <c r="I58" i="1"/>
  <c r="I59" i="1"/>
  <c r="I60" i="1"/>
  <c r="J60" i="1" s="1"/>
  <c r="I61" i="1"/>
  <c r="I62" i="1"/>
  <c r="J62" i="1" s="1"/>
  <c r="I63" i="1"/>
  <c r="I64" i="1"/>
  <c r="J64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I73" i="1"/>
  <c r="I74" i="1"/>
  <c r="J74" i="1" s="1"/>
  <c r="I75" i="1"/>
  <c r="J75" i="1" s="1"/>
  <c r="I76" i="1"/>
  <c r="J76" i="1" s="1"/>
  <c r="I77" i="1"/>
  <c r="I78" i="1"/>
  <c r="J78" i="1" s="1"/>
  <c r="I79" i="1"/>
  <c r="J79" i="1" s="1"/>
  <c r="I80" i="1"/>
  <c r="I81" i="1"/>
  <c r="I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 l="1"/>
  <c r="J72" i="1"/>
  <c r="J73" i="1"/>
  <c r="J39" i="1"/>
  <c r="J44" i="1"/>
  <c r="J81" i="1"/>
  <c r="J55" i="1"/>
  <c r="J58" i="1"/>
  <c r="J59" i="1"/>
  <c r="J61" i="1"/>
  <c r="J63" i="1"/>
  <c r="J77" i="1"/>
  <c r="J80" i="1"/>
  <c r="J5" i="1"/>
  <c r="I82" i="1"/>
</calcChain>
</file>

<file path=xl/sharedStrings.xml><?xml version="1.0" encoding="utf-8"?>
<sst xmlns="http://schemas.openxmlformats.org/spreadsheetml/2006/main" count="330" uniqueCount="195">
  <si>
    <t>op. = 1000 szt.</t>
  </si>
  <si>
    <t xml:space="preserve">op. = 960 szt. </t>
  </si>
  <si>
    <t xml:space="preserve">S1111-6000 </t>
  </si>
  <si>
    <t>S1113-1000</t>
  </si>
  <si>
    <t xml:space="preserve">S1110-3000 </t>
  </si>
  <si>
    <t xml:space="preserve">S1111-3000 </t>
  </si>
  <si>
    <t xml:space="preserve">S1111-3200  </t>
  </si>
  <si>
    <t xml:space="preserve">S1113-1200 </t>
  </si>
  <si>
    <t xml:space="preserve">S1121-3810 </t>
  </si>
  <si>
    <t xml:space="preserve">S1121-2710 </t>
  </si>
  <si>
    <t xml:space="preserve">S1120-3810 </t>
  </si>
  <si>
    <t xml:space="preserve">S1120-3710 </t>
  </si>
  <si>
    <t>S1123-1840</t>
  </si>
  <si>
    <t>S1123-1740</t>
  </si>
  <si>
    <t xml:space="preserve">S1120-8810 </t>
  </si>
  <si>
    <t>S1120-8710</t>
  </si>
  <si>
    <t xml:space="preserve">S1122-1830 </t>
  </si>
  <si>
    <t xml:space="preserve">S1122-1730 </t>
  </si>
  <si>
    <t xml:space="preserve">S1123-1710 </t>
  </si>
  <si>
    <t xml:space="preserve">S1122-1730  </t>
  </si>
  <si>
    <t>ZAMAWIAJĄCY:</t>
  </si>
  <si>
    <t>op. = 200 szt.</t>
  </si>
  <si>
    <t>op. = 5x 200 szt.</t>
  </si>
  <si>
    <t>S1605-0000</t>
  </si>
  <si>
    <t>op. = 500 szt.</t>
  </si>
  <si>
    <t xml:space="preserve">S1615-5500 </t>
  </si>
  <si>
    <t xml:space="preserve">S1620-2700 </t>
  </si>
  <si>
    <t xml:space="preserve">E3090-6321 </t>
  </si>
  <si>
    <t xml:space="preserve">E3110-6121 </t>
  </si>
  <si>
    <t>I1402-8100</t>
  </si>
  <si>
    <t>op. = 10 x 50 szt</t>
  </si>
  <si>
    <t xml:space="preserve">E1415-0200 </t>
  </si>
  <si>
    <t xml:space="preserve">E1415-0800 </t>
  </si>
  <si>
    <t xml:space="preserve">E1450-0200 </t>
  </si>
  <si>
    <t xml:space="preserve">E1450-0800 </t>
  </si>
  <si>
    <t>E1450-1100</t>
  </si>
  <si>
    <t xml:space="preserve">S1615-5510 </t>
  </si>
  <si>
    <t xml:space="preserve">E1415-2600 </t>
  </si>
  <si>
    <t>I1402-3500</t>
  </si>
  <si>
    <t>I1400-0900</t>
  </si>
  <si>
    <t xml:space="preserve">CC7672-7506 </t>
  </si>
  <si>
    <t>CC7672-7512</t>
  </si>
  <si>
    <t xml:space="preserve">CC7672-7524 </t>
  </si>
  <si>
    <t xml:space="preserve">CC7672-7548 </t>
  </si>
  <si>
    <t xml:space="preserve">CC7672-7596 </t>
  </si>
  <si>
    <t xml:space="preserve">CC7682-7506 </t>
  </si>
  <si>
    <t xml:space="preserve">CC7682-7512 </t>
  </si>
  <si>
    <t xml:space="preserve">CC7682-7524 </t>
  </si>
  <si>
    <t xml:space="preserve">CC7682-7548 </t>
  </si>
  <si>
    <t xml:space="preserve">CC7682-7596 </t>
  </si>
  <si>
    <t>op. = 5x 100 szt.</t>
  </si>
  <si>
    <t>op. = 1x 250 szt.</t>
  </si>
  <si>
    <t>op. = 1x 125 szt.</t>
  </si>
  <si>
    <t>op. = 1x 50 szt.</t>
  </si>
  <si>
    <t>op. = 150 szt.</t>
  </si>
  <si>
    <t>op. = 100 szt.</t>
  </si>
  <si>
    <t>Serological Pipette, 50 ml, individually wrapped (Sterile)</t>
  </si>
  <si>
    <t xml:space="preserve">Serological Pipette, 25 ml, individually wrapped </t>
  </si>
  <si>
    <t>Serological Pipette, 10 ml, individually wrapped</t>
  </si>
  <si>
    <t>Serological Pipette, 5 ml, individually wrapped (Sterile)</t>
  </si>
  <si>
    <t>E4860-0005</t>
  </si>
  <si>
    <t>E4860-0010</t>
  </si>
  <si>
    <t>E4860-0025</t>
  </si>
  <si>
    <t>E4860-0050</t>
  </si>
  <si>
    <t>1,000 µl graduated TipOne® Tip, Natural, Bags (non-sterile)</t>
  </si>
  <si>
    <t>200 µl UltraPoint® graduated TipOne® Tip, Natural, Bag (non-sterile)</t>
  </si>
  <si>
    <t>10/20 µl XL graduated TipOne® Tip, Natural, Bag (non-sterile)</t>
  </si>
  <si>
    <t>10 µl graduated TipOne® Tip, Natural, Bag (non-sterile)</t>
  </si>
  <si>
    <t>10 µl graduated TipOne® Tip, Natural, Stack rack (non-sterile)</t>
  </si>
  <si>
    <t>200 µl UltraPoint® graduated TipOne® Tip, Natural, Stack rack (non-sterile)</t>
  </si>
  <si>
    <t>10 µl graduated TipOne® Filter Tip, Natural, Racks (sterile)</t>
  </si>
  <si>
    <t>10 µl graduated TipOne® Filter Tip, Natural, Refills (sterile)</t>
  </si>
  <si>
    <t>10/20 µl XL graduated TipOne® Filter Tip, Racks (sterile)</t>
  </si>
  <si>
    <t>10/20 µl XL graduated TipOne® Filter Tip, Refills (sterile)</t>
  </si>
  <si>
    <t>100 µl UltraPoint® graduated TipOne® Filter Tip, Natural, Racked (sterile)</t>
  </si>
  <si>
    <t>100 µl UltraPoint® graduated TipOne® Filter Tip, Natural , Refill (sterile)</t>
  </si>
  <si>
    <t>200 µl graduated TipOne® Filter Tip, Natural (sterile), Racks</t>
  </si>
  <si>
    <t>200 µl graduated TipOne® Filter Tip, Natural (sterile), Refills</t>
  </si>
  <si>
    <t>1,000 µl XL graduated TipOne® Filter Tip, Natural, Racks (sterile)</t>
  </si>
  <si>
    <t>1,000 µl XL graduated TipOne® Filter Tip, Natural , Refills (sterile)</t>
  </si>
  <si>
    <t>20 µl UltraPoint® graduated TipOne® Filter Tip, Natural, Refills (sterile)</t>
  </si>
  <si>
    <t>5.0 ml Preparation Tube, Conical, Natural</t>
  </si>
  <si>
    <t>0.5 ml TubeOne® Microcentrifuge Tubes, Natural (non-sterile)</t>
  </si>
  <si>
    <t>1.5 ml TubeOne® Microcentrifuge Tubes, Natural (non-sterile)</t>
  </si>
  <si>
    <t>2.0ml TubeOne® Microcentrifuge Tubes, Natural</t>
  </si>
  <si>
    <t>1.8 ml,Cryovial with External Thread, Self-Sealing Cap Conical (Sterile)</t>
  </si>
  <si>
    <t>1.8 ml Cryovial with Internal Thread, Silicone Seal Cap Conical (Sterile)</t>
  </si>
  <si>
    <t>0.2 ml PCR Tube, Flat Cap, Natural</t>
  </si>
  <si>
    <t>15 ml Centrifuge Tube, Conical, Loose (Sterile)</t>
  </si>
  <si>
    <t>15 ml Centrifuge Tube, Conical, Racked (Sterile)</t>
  </si>
  <si>
    <t>50 ml Centrifuge Tube, Conical, Loose (Sterile)</t>
  </si>
  <si>
    <t>50 ml Centrifuge Tube, Conical, Racked (Sterile)</t>
  </si>
  <si>
    <t>1.5 ml TubeOne® Microcentrifuge Tubes, Natural (Sterile)</t>
  </si>
  <si>
    <t>1.5 ml Ultra High Recovery Microcentrifuge Tube</t>
  </si>
  <si>
    <t>0.2 ml 8-Strip PCR Tubes, Natural</t>
  </si>
  <si>
    <t>8-Strip PCR Caps, Flat (Xtra-Clear), Natural</t>
  </si>
  <si>
    <t>6-Well CytoOne® Plate, Non-Treated</t>
  </si>
  <si>
    <t>12-Well CytoOne® Plate, Non-treated</t>
  </si>
  <si>
    <t>24-Well CytoOne® Plate, Non-Treated</t>
  </si>
  <si>
    <t>48-Well CytoOne® Plate, Non-Treated</t>
  </si>
  <si>
    <t>96-Well CytoOne® Plate, Non-Treated</t>
  </si>
  <si>
    <t>6-Well CytoOne® Plate, TC-Treated</t>
  </si>
  <si>
    <t>12-Well CytoOne® Plate, TC-Treated</t>
  </si>
  <si>
    <t>24-Well CytoOne® Plate, TC-Treated</t>
  </si>
  <si>
    <t>48-Well CytoOne® Plate, TC-Treated</t>
  </si>
  <si>
    <t>96-Well CytoOne® Plate, TC-Treated</t>
  </si>
  <si>
    <t>WESTAR ANTARES</t>
  </si>
  <si>
    <t>XLS142,0250</t>
  </si>
  <si>
    <t>XLS075,0100</t>
  </si>
  <si>
    <t>WESTAR HYPERNOVA</t>
  </si>
  <si>
    <t>XLS149,0020</t>
  </si>
  <si>
    <t>XLS149,0100</t>
  </si>
  <si>
    <t>WESTAR NOVA 2,0</t>
  </si>
  <si>
    <t>XLS071,0250</t>
  </si>
  <si>
    <t>WESTAR SUN</t>
  </si>
  <si>
    <t>XLS063,0250</t>
  </si>
  <si>
    <t>WESTAR SUPERNOVA</t>
  </si>
  <si>
    <t>XLS3,0100</t>
  </si>
  <si>
    <t>WESTAR-ONE BASIC</t>
  </si>
  <si>
    <t>WESTAR-ONE EXTREME</t>
  </si>
  <si>
    <t>WESTAR-ONE PLUS</t>
  </si>
  <si>
    <t>XLSU177,0250</t>
  </si>
  <si>
    <t>XLSU180,0125</t>
  </si>
  <si>
    <t>XLSU178,0250</t>
  </si>
  <si>
    <t>op. = 2x125 mL</t>
  </si>
  <si>
    <t>WESTAR ETA ULTRA 2.0</t>
  </si>
  <si>
    <t xml:space="preserve">op. = 2 x 50 mL </t>
  </si>
  <si>
    <t>op. = 2 x 50 mL</t>
  </si>
  <si>
    <t>op. = 2 x 10 mL</t>
  </si>
  <si>
    <t>op. = 2 x 125 mL</t>
  </si>
  <si>
    <t xml:space="preserve">op. = 125 mL </t>
  </si>
  <si>
    <t>op. = 250 mL</t>
  </si>
  <si>
    <t>RENEW</t>
  </si>
  <si>
    <t>SBS069,0250</t>
  </si>
  <si>
    <t>SBS069,0500</t>
  </si>
  <si>
    <t>SBS069,0050</t>
  </si>
  <si>
    <t>op. = 2x250 mL</t>
  </si>
  <si>
    <t>op. = 50 mL</t>
  </si>
  <si>
    <t>QPRO - BCA Kit Standard 20 - 2000 g/mL</t>
  </si>
  <si>
    <t>µQPRO - BCA Kit Micro 0,5 ÷ 20 µg/mL</t>
  </si>
  <si>
    <t>PRTD2,0500</t>
  </si>
  <si>
    <t>PRTD1,0500</t>
  </si>
  <si>
    <t>op. = 1 kit</t>
  </si>
  <si>
    <t>op. = 1 szt.</t>
  </si>
  <si>
    <t>S7100-0125</t>
  </si>
  <si>
    <t>S7100-0510</t>
  </si>
  <si>
    <t>S7150-5000</t>
  </si>
  <si>
    <t>S7112-1100</t>
  </si>
  <si>
    <t>S7100-1100</t>
  </si>
  <si>
    <t>S7110-1000</t>
  </si>
  <si>
    <t>S7100-0220</t>
  </si>
  <si>
    <t>S7100-2200</t>
  </si>
  <si>
    <t>S7108-0510</t>
  </si>
  <si>
    <t>S7108-1100</t>
  </si>
  <si>
    <t>S7108-3300</t>
  </si>
  <si>
    <t>S7112-0510</t>
  </si>
  <si>
    <t>S7112-3300</t>
  </si>
  <si>
    <t>op. = 5 szt.</t>
  </si>
  <si>
    <t>E3099-0002</t>
  </si>
  <si>
    <t>S7166-0010</t>
  </si>
  <si>
    <t>0,1 - 2,5µl ErgoOne® Single-Channel Pipette</t>
  </si>
  <si>
    <t xml:space="preserve">0,5 - 10µl ErgoOne® Single-Channel Pipette </t>
  </si>
  <si>
    <t xml:space="preserve">500 – 5000 µl ErgoOne® Single-Channel Pipette </t>
  </si>
  <si>
    <t xml:space="preserve">10 – 100 µl ErgoOne® Single-Channel Pipette </t>
  </si>
  <si>
    <t xml:space="preserve">100 – 1000 µl ErgoOne® Single-Channel Pipette </t>
  </si>
  <si>
    <t>2 - 20µl ErgoOne® Single-Channel Pipette (Standard Cone)</t>
  </si>
  <si>
    <t xml:space="preserve">20 – 200 µl ErgoOne® Single-Channel Pipette </t>
  </si>
  <si>
    <t xml:space="preserve">0.5 – 10 µl ErgoOne® 8-Channel Pipette </t>
  </si>
  <si>
    <t xml:space="preserve">10 – 100 µl ErgoOne® 8-Channel Pipette </t>
  </si>
  <si>
    <t xml:space="preserve">30 – 300 µl ErgoOne® 8-Channel Pipette </t>
  </si>
  <si>
    <t xml:space="preserve">0.5 – 10µl ErgoOne® 12-Channel Pipette </t>
  </si>
  <si>
    <t xml:space="preserve">10 – 100µl ErgoOne® 12-Channel Pipette </t>
  </si>
  <si>
    <t xml:space="preserve">ErgoOne® FAST Pipette Controller </t>
  </si>
  <si>
    <t xml:space="preserve">30 – 300µl ErgoOne® 12-Channel Pipette </t>
  </si>
  <si>
    <t xml:space="preserve">Benchtop Support for ErgoOne® Pipettes </t>
  </si>
  <si>
    <t>FORMULARZ OPIS PRZEDMIOTU ZAMÓWIENIA / 
FORMULARZ CENOWY</t>
  </si>
  <si>
    <t xml:space="preserve">Lp. </t>
  </si>
  <si>
    <t>Numer katalogowy</t>
  </si>
  <si>
    <t xml:space="preserve">Ilość </t>
  </si>
  <si>
    <t xml:space="preserve">Producent, nazwa oferowanego artykułu </t>
  </si>
  <si>
    <t xml:space="preserve"> numer katalogowy oferowanego produktu</t>
  </si>
  <si>
    <t>Cena jednostkowa brutto</t>
  </si>
  <si>
    <t>WARTOŚĆ BRUTTO</t>
  </si>
  <si>
    <t>NAZWA ODCZYNNIKA</t>
  </si>
  <si>
    <t>A</t>
  </si>
  <si>
    <t>.C</t>
  </si>
  <si>
    <t>E</t>
  </si>
  <si>
    <t>F</t>
  </si>
  <si>
    <t>G</t>
  </si>
  <si>
    <t>H</t>
  </si>
  <si>
    <t>I</t>
  </si>
  <si>
    <t>J=I*F</t>
  </si>
  <si>
    <t xml:space="preserve">Załącznik nr 1 </t>
  </si>
  <si>
    <t>cena jednostkowa netto</t>
  </si>
  <si>
    <t>POJEMNOŚĆ/
JEDNOSTKA MIARY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</si>
</sst>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1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44" fontId="3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4" fontId="7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9" fontId="9" fillId="5" borderId="1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" fontId="9" fillId="5" borderId="1" xfId="4" applyNumberFormat="1" applyFont="1" applyFill="1" applyBorder="1" applyAlignment="1">
      <alignment horizontal="center" vertical="center" wrapText="1"/>
    </xf>
    <xf numFmtId="43" fontId="9" fillId="5" borderId="1" xfId="3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0" fillId="0" borderId="0" xfId="0" applyNumberFormat="1"/>
    <xf numFmtId="2" fontId="9" fillId="5" borderId="1" xfId="3" applyNumberFormat="1" applyFont="1" applyFill="1" applyBorder="1" applyAlignment="1">
      <alignment horizontal="center" vertical="center" wrapText="1"/>
    </xf>
    <xf numFmtId="1" fontId="3" fillId="2" borderId="1" xfId="2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wrapText="1"/>
    </xf>
    <xf numFmtId="0" fontId="8" fillId="0" borderId="0" xfId="0" applyFont="1" applyAlignment="1">
      <alignment horizontal="right" vertical="center"/>
    </xf>
  </cellXfs>
  <cellStyles count="5">
    <cellStyle name="Normalny" xfId="0" builtinId="0"/>
    <cellStyle name="Normalny 2" xfId="4" xr:uid="{C27B0B6D-6F3A-4D21-AEA6-975F6EDB630A}"/>
    <cellStyle name="Normalny 5" xfId="3" xr:uid="{A736B119-3B97-4BB4-9575-920A9C3F3F49}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185</xdr:row>
      <xdr:rowOff>0</xdr:rowOff>
    </xdr:from>
    <xdr:to>
      <xdr:col>1</xdr:col>
      <xdr:colOff>2354580</xdr:colOff>
      <xdr:row>186</xdr:row>
      <xdr:rowOff>175260</xdr:rowOff>
    </xdr:to>
    <xdr:pic>
      <xdr:nvPicPr>
        <xdr:cNvPr id="2" name="Obraz 2" descr="KNOW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124360"/>
          <a:ext cx="2354580" cy="358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186</xdr:row>
      <xdr:rowOff>0</xdr:rowOff>
    </xdr:from>
    <xdr:to>
      <xdr:col>1</xdr:col>
      <xdr:colOff>2019300</xdr:colOff>
      <xdr:row>187</xdr:row>
      <xdr:rowOff>160020</xdr:rowOff>
    </xdr:to>
    <xdr:pic>
      <xdr:nvPicPr>
        <xdr:cNvPr id="3" name="Obraz 1" descr="logo-mnisw-p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307240"/>
          <a:ext cx="20193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189</xdr:row>
      <xdr:rowOff>0</xdr:rowOff>
    </xdr:from>
    <xdr:to>
      <xdr:col>1</xdr:col>
      <xdr:colOff>1440180</xdr:colOff>
      <xdr:row>191</xdr:row>
      <xdr:rowOff>167640</xdr:rowOff>
    </xdr:to>
    <xdr:pic>
      <xdr:nvPicPr>
        <xdr:cNvPr id="4" name="Obraz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855880"/>
          <a:ext cx="14401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190</xdr:row>
      <xdr:rowOff>0</xdr:rowOff>
    </xdr:from>
    <xdr:to>
      <xdr:col>1</xdr:col>
      <xdr:colOff>655320</xdr:colOff>
      <xdr:row>193</xdr:row>
      <xdr:rowOff>106680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038760"/>
          <a:ext cx="65532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191</xdr:row>
      <xdr:rowOff>0</xdr:rowOff>
    </xdr:from>
    <xdr:to>
      <xdr:col>1</xdr:col>
      <xdr:colOff>1013460</xdr:colOff>
      <xdr:row>195</xdr:row>
      <xdr:rowOff>0</xdr:rowOff>
    </xdr:to>
    <xdr:pic>
      <xdr:nvPicPr>
        <xdr:cNvPr id="6" name="Obraz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221640"/>
          <a:ext cx="1013460" cy="731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194</xdr:row>
      <xdr:rowOff>0</xdr:rowOff>
    </xdr:from>
    <xdr:to>
      <xdr:col>1</xdr:col>
      <xdr:colOff>1333500</xdr:colOff>
      <xdr:row>198</xdr:row>
      <xdr:rowOff>144780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770280"/>
          <a:ext cx="133350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207</xdr:row>
      <xdr:rowOff>0</xdr:rowOff>
    </xdr:from>
    <xdr:to>
      <xdr:col>1</xdr:col>
      <xdr:colOff>1958340</xdr:colOff>
      <xdr:row>212</xdr:row>
      <xdr:rowOff>68580</xdr:rowOff>
    </xdr:to>
    <xdr:pic>
      <xdr:nvPicPr>
        <xdr:cNvPr id="8" name="Obraz 7" descr="EIT-Food-750x37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4147720"/>
          <a:ext cx="195834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68580</xdr:colOff>
      <xdr:row>199</xdr:row>
      <xdr:rowOff>7620</xdr:rowOff>
    </xdr:from>
    <xdr:to>
      <xdr:col>1</xdr:col>
      <xdr:colOff>518160</xdr:colOff>
      <xdr:row>204</xdr:row>
      <xdr:rowOff>152400</xdr:rowOff>
    </xdr:to>
    <xdr:pic>
      <xdr:nvPicPr>
        <xdr:cNvPr id="9" name="Obraz 7" descr="protein2foo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52692300"/>
          <a:ext cx="1059180" cy="1059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9"/>
  <sheetViews>
    <sheetView tabSelected="1" zoomScale="90" zoomScaleNormal="90" workbookViewId="0"/>
  </sheetViews>
  <sheetFormatPr defaultRowHeight="14.4" x14ac:dyDescent="0.3"/>
  <cols>
    <col min="1" max="1" width="5.88671875" customWidth="1"/>
    <col min="2" max="2" width="62.77734375" customWidth="1"/>
    <col min="3" max="3" width="15.21875" customWidth="1"/>
    <col min="4" max="4" width="15" customWidth="1"/>
    <col min="5" max="5" width="7.109375" style="15" customWidth="1"/>
    <col min="6" max="6" width="70.44140625" customWidth="1"/>
    <col min="7" max="7" width="14.77734375" customWidth="1"/>
    <col min="8" max="8" width="13.6640625" customWidth="1"/>
    <col min="9" max="9" width="13" customWidth="1"/>
    <col min="10" max="10" width="10.6640625" bestFit="1" customWidth="1"/>
    <col min="13" max="13" width="15.21875" customWidth="1"/>
    <col min="14" max="14" width="11.44140625" customWidth="1"/>
  </cols>
  <sheetData>
    <row r="1" spans="1:10" x14ac:dyDescent="0.3">
      <c r="B1" s="3"/>
      <c r="G1" s="23" t="s">
        <v>192</v>
      </c>
      <c r="H1" s="23"/>
      <c r="I1" s="23"/>
      <c r="J1" s="23"/>
    </row>
    <row r="2" spans="1:10" ht="44.25" customHeight="1" x14ac:dyDescent="0.3">
      <c r="A2" s="22" t="s">
        <v>175</v>
      </c>
      <c r="B2" s="22"/>
      <c r="C2" s="22"/>
      <c r="D2" s="22"/>
      <c r="E2" s="22"/>
      <c r="F2" s="22"/>
      <c r="G2" s="22"/>
      <c r="H2" s="22"/>
      <c r="I2" s="22"/>
      <c r="J2" s="8"/>
    </row>
    <row r="3" spans="1:10" s="14" customFormat="1" ht="64.5" customHeight="1" x14ac:dyDescent="0.3">
      <c r="A3" s="9" t="s">
        <v>176</v>
      </c>
      <c r="B3" s="9" t="s">
        <v>183</v>
      </c>
      <c r="C3" s="10" t="s">
        <v>177</v>
      </c>
      <c r="D3" s="11" t="s">
        <v>194</v>
      </c>
      <c r="E3" s="16" t="s">
        <v>178</v>
      </c>
      <c r="F3" s="10" t="s">
        <v>179</v>
      </c>
      <c r="G3" s="12" t="s">
        <v>180</v>
      </c>
      <c r="H3" s="12" t="s">
        <v>193</v>
      </c>
      <c r="I3" s="13" t="s">
        <v>181</v>
      </c>
      <c r="J3" s="11" t="s">
        <v>182</v>
      </c>
    </row>
    <row r="4" spans="1:10" ht="17.55" customHeight="1" x14ac:dyDescent="0.3">
      <c r="A4" s="19" t="s">
        <v>184</v>
      </c>
      <c r="B4" s="19" t="s">
        <v>174</v>
      </c>
      <c r="C4" s="19" t="s">
        <v>185</v>
      </c>
      <c r="D4" s="19" t="s">
        <v>186</v>
      </c>
      <c r="E4" s="20" t="s">
        <v>187</v>
      </c>
      <c r="F4" s="19" t="s">
        <v>188</v>
      </c>
      <c r="G4" s="19" t="s">
        <v>189</v>
      </c>
      <c r="H4" s="19"/>
      <c r="I4" s="19" t="s">
        <v>190</v>
      </c>
      <c r="J4" s="18" t="s">
        <v>191</v>
      </c>
    </row>
    <row r="5" spans="1:10" ht="17.55" customHeight="1" x14ac:dyDescent="0.3">
      <c r="A5" s="1">
        <v>1</v>
      </c>
      <c r="B5" s="6" t="s">
        <v>64</v>
      </c>
      <c r="C5" s="5" t="s">
        <v>2</v>
      </c>
      <c r="D5" s="2" t="s">
        <v>0</v>
      </c>
      <c r="E5" s="17">
        <v>1</v>
      </c>
      <c r="F5" s="6" t="str">
        <f>"Starlab, "&amp;B5</f>
        <v>Starlab, 1,000 µl graduated TipOne® Tip, Natural, Bags (non-sterile)</v>
      </c>
      <c r="G5" s="4" t="s">
        <v>2</v>
      </c>
      <c r="H5" s="4">
        <v>202.56</v>
      </c>
      <c r="I5" s="7">
        <f>ROUND(H5*1.23,2)</f>
        <v>249.15</v>
      </c>
      <c r="J5" s="7">
        <f>E5*I5</f>
        <v>249.15</v>
      </c>
    </row>
    <row r="6" spans="1:10" ht="17.55" customHeight="1" x14ac:dyDescent="0.3">
      <c r="A6" s="1">
        <v>2</v>
      </c>
      <c r="B6" s="6" t="s">
        <v>65</v>
      </c>
      <c r="C6" s="5" t="s">
        <v>3</v>
      </c>
      <c r="D6" s="2" t="s">
        <v>0</v>
      </c>
      <c r="E6" s="17">
        <v>1</v>
      </c>
      <c r="F6" s="6" t="str">
        <f t="shared" ref="F6:F66" si="0">"Starlab, "&amp;B6</f>
        <v>Starlab, 200 µl UltraPoint® graduated TipOne® Tip, Natural, Bag (non-sterile)</v>
      </c>
      <c r="G6" s="4" t="s">
        <v>3</v>
      </c>
      <c r="H6" s="4">
        <v>186.98000000000002</v>
      </c>
      <c r="I6" s="7">
        <f t="shared" ref="I6:I69" si="1">ROUND(H6*1.23,2)</f>
        <v>229.99</v>
      </c>
      <c r="J6" s="7">
        <f t="shared" ref="J6:J69" si="2">E6*I6</f>
        <v>229.99</v>
      </c>
    </row>
    <row r="7" spans="1:10" ht="17.55" customHeight="1" x14ac:dyDescent="0.3">
      <c r="A7" s="1">
        <v>3</v>
      </c>
      <c r="B7" s="6" t="s">
        <v>66</v>
      </c>
      <c r="C7" s="5" t="s">
        <v>4</v>
      </c>
      <c r="D7" s="2" t="s">
        <v>0</v>
      </c>
      <c r="E7" s="17">
        <v>1</v>
      </c>
      <c r="F7" s="6" t="str">
        <f t="shared" si="0"/>
        <v>Starlab, 10/20 µl XL graduated TipOne® Tip, Natural, Bag (non-sterile)</v>
      </c>
      <c r="G7" s="4" t="s">
        <v>4</v>
      </c>
      <c r="H7" s="4">
        <v>225.45</v>
      </c>
      <c r="I7" s="7">
        <f t="shared" si="1"/>
        <v>277.3</v>
      </c>
      <c r="J7" s="7">
        <f t="shared" si="2"/>
        <v>277.3</v>
      </c>
    </row>
    <row r="8" spans="1:10" ht="17.55" customHeight="1" x14ac:dyDescent="0.3">
      <c r="A8" s="1">
        <v>4</v>
      </c>
      <c r="B8" s="6" t="s">
        <v>67</v>
      </c>
      <c r="C8" s="5" t="s">
        <v>5</v>
      </c>
      <c r="D8" s="2" t="s">
        <v>0</v>
      </c>
      <c r="E8" s="17">
        <v>1</v>
      </c>
      <c r="F8" s="6" t="str">
        <f t="shared" si="0"/>
        <v>Starlab, 10 µl graduated TipOne® Tip, Natural, Bag (non-sterile)</v>
      </c>
      <c r="G8" s="4" t="s">
        <v>5</v>
      </c>
      <c r="H8" s="4">
        <v>218.3</v>
      </c>
      <c r="I8" s="7">
        <f t="shared" si="1"/>
        <v>268.51</v>
      </c>
      <c r="J8" s="7">
        <f t="shared" si="2"/>
        <v>268.51</v>
      </c>
    </row>
    <row r="9" spans="1:10" ht="17.55" customHeight="1" x14ac:dyDescent="0.3">
      <c r="A9" s="1">
        <v>5</v>
      </c>
      <c r="B9" s="6" t="s">
        <v>68</v>
      </c>
      <c r="C9" s="5" t="s">
        <v>6</v>
      </c>
      <c r="D9" s="2" t="s">
        <v>1</v>
      </c>
      <c r="E9" s="17">
        <v>1</v>
      </c>
      <c r="F9" s="6" t="str">
        <f t="shared" si="0"/>
        <v>Starlab, 10 µl graduated TipOne® Tip, Natural, Stack rack (non-sterile)</v>
      </c>
      <c r="G9" s="4" t="s">
        <v>6</v>
      </c>
      <c r="H9" s="4">
        <v>330.73</v>
      </c>
      <c r="I9" s="7">
        <f t="shared" si="1"/>
        <v>406.8</v>
      </c>
      <c r="J9" s="7">
        <f t="shared" si="2"/>
        <v>406.8</v>
      </c>
    </row>
    <row r="10" spans="1:10" ht="17.55" customHeight="1" x14ac:dyDescent="0.3">
      <c r="A10" s="1">
        <v>6</v>
      </c>
      <c r="B10" s="6" t="s">
        <v>69</v>
      </c>
      <c r="C10" s="5" t="s">
        <v>7</v>
      </c>
      <c r="D10" s="2" t="s">
        <v>1</v>
      </c>
      <c r="E10" s="17">
        <v>1</v>
      </c>
      <c r="F10" s="6" t="str">
        <f t="shared" si="0"/>
        <v>Starlab, 200 µl UltraPoint® graduated TipOne® Tip, Natural, Stack rack (non-sterile)</v>
      </c>
      <c r="G10" s="4" t="s">
        <v>7</v>
      </c>
      <c r="H10" s="4">
        <v>337.2</v>
      </c>
      <c r="I10" s="7">
        <f t="shared" si="1"/>
        <v>414.76</v>
      </c>
      <c r="J10" s="7">
        <f t="shared" si="2"/>
        <v>414.76</v>
      </c>
    </row>
    <row r="11" spans="1:10" ht="17.55" customHeight="1" x14ac:dyDescent="0.3">
      <c r="A11" s="1">
        <v>7</v>
      </c>
      <c r="B11" s="6" t="s">
        <v>70</v>
      </c>
      <c r="C11" s="5" t="s">
        <v>8</v>
      </c>
      <c r="D11" s="2" t="s">
        <v>1</v>
      </c>
      <c r="E11" s="17">
        <v>1</v>
      </c>
      <c r="F11" s="6" t="str">
        <f t="shared" si="0"/>
        <v>Starlab, 10 µl graduated TipOne® Filter Tip, Natural, Racks (sterile)</v>
      </c>
      <c r="G11" s="4" t="s">
        <v>8</v>
      </c>
      <c r="H11" s="4">
        <v>567.68000000000006</v>
      </c>
      <c r="I11" s="7">
        <f t="shared" si="1"/>
        <v>698.25</v>
      </c>
      <c r="J11" s="7">
        <f t="shared" si="2"/>
        <v>698.25</v>
      </c>
    </row>
    <row r="12" spans="1:10" ht="17.55" customHeight="1" x14ac:dyDescent="0.3">
      <c r="A12" s="1">
        <v>8</v>
      </c>
      <c r="B12" s="6" t="s">
        <v>71</v>
      </c>
      <c r="C12" s="5" t="s">
        <v>9</v>
      </c>
      <c r="D12" s="2" t="s">
        <v>1</v>
      </c>
      <c r="E12" s="17">
        <v>1</v>
      </c>
      <c r="F12" s="6" t="str">
        <f t="shared" si="0"/>
        <v>Starlab, 10 µl graduated TipOne® Filter Tip, Natural, Refills (sterile)</v>
      </c>
      <c r="G12" s="4" t="s">
        <v>9</v>
      </c>
      <c r="H12" s="4">
        <v>502.57</v>
      </c>
      <c r="I12" s="7">
        <f t="shared" si="1"/>
        <v>618.16</v>
      </c>
      <c r="J12" s="7">
        <f t="shared" si="2"/>
        <v>618.16</v>
      </c>
    </row>
    <row r="13" spans="1:10" ht="17.55" customHeight="1" x14ac:dyDescent="0.3">
      <c r="A13" s="1">
        <v>9</v>
      </c>
      <c r="B13" s="6" t="s">
        <v>72</v>
      </c>
      <c r="C13" s="5" t="s">
        <v>10</v>
      </c>
      <c r="D13" s="2" t="s">
        <v>1</v>
      </c>
      <c r="E13" s="17">
        <v>1</v>
      </c>
      <c r="F13" s="6" t="str">
        <f t="shared" si="0"/>
        <v>Starlab, 10/20 µl XL graduated TipOne® Filter Tip, Racks (sterile)</v>
      </c>
      <c r="G13" s="4" t="s">
        <v>10</v>
      </c>
      <c r="H13" s="4">
        <v>587.25</v>
      </c>
      <c r="I13" s="7">
        <f t="shared" si="1"/>
        <v>722.32</v>
      </c>
      <c r="J13" s="7">
        <f t="shared" si="2"/>
        <v>722.32</v>
      </c>
    </row>
    <row r="14" spans="1:10" ht="17.55" customHeight="1" x14ac:dyDescent="0.3">
      <c r="A14" s="1">
        <v>10</v>
      </c>
      <c r="B14" s="6" t="s">
        <v>73</v>
      </c>
      <c r="C14" s="5" t="s">
        <v>11</v>
      </c>
      <c r="D14" s="2" t="s">
        <v>1</v>
      </c>
      <c r="E14" s="17">
        <v>1</v>
      </c>
      <c r="F14" s="6" t="str">
        <f t="shared" si="0"/>
        <v>Starlab, 10/20 µl XL graduated TipOne® Filter Tip, Refills (sterile)</v>
      </c>
      <c r="G14" s="4" t="s">
        <v>11</v>
      </c>
      <c r="H14" s="4">
        <v>507.42</v>
      </c>
      <c r="I14" s="7">
        <f t="shared" si="1"/>
        <v>624.13</v>
      </c>
      <c r="J14" s="7">
        <f t="shared" si="2"/>
        <v>624.13</v>
      </c>
    </row>
    <row r="15" spans="1:10" ht="17.55" customHeight="1" x14ac:dyDescent="0.3">
      <c r="A15" s="1">
        <v>11</v>
      </c>
      <c r="B15" s="6" t="s">
        <v>74</v>
      </c>
      <c r="C15" s="5" t="s">
        <v>12</v>
      </c>
      <c r="D15" s="2" t="s">
        <v>1</v>
      </c>
      <c r="E15" s="17">
        <v>1</v>
      </c>
      <c r="F15" s="6" t="str">
        <f t="shared" si="0"/>
        <v>Starlab, 100 µl UltraPoint® graduated TipOne® Filter Tip, Natural, Racked (sterile)</v>
      </c>
      <c r="G15" s="4" t="s">
        <v>12</v>
      </c>
      <c r="H15" s="4">
        <v>587.25</v>
      </c>
      <c r="I15" s="7">
        <f t="shared" si="1"/>
        <v>722.32</v>
      </c>
      <c r="J15" s="7">
        <f t="shared" si="2"/>
        <v>722.32</v>
      </c>
    </row>
    <row r="16" spans="1:10" ht="17.55" customHeight="1" x14ac:dyDescent="0.3">
      <c r="A16" s="1">
        <v>12</v>
      </c>
      <c r="B16" s="6" t="s">
        <v>75</v>
      </c>
      <c r="C16" s="5" t="s">
        <v>13</v>
      </c>
      <c r="D16" s="2" t="s">
        <v>1</v>
      </c>
      <c r="E16" s="17">
        <v>1</v>
      </c>
      <c r="F16" s="6" t="str">
        <f t="shared" si="0"/>
        <v>Starlab, 100 µl UltraPoint® graduated TipOne® Filter Tip, Natural , Refill (sterile)</v>
      </c>
      <c r="G16" s="4" t="s">
        <v>13</v>
      </c>
      <c r="H16" s="4">
        <v>519.51</v>
      </c>
      <c r="I16" s="7">
        <f t="shared" si="1"/>
        <v>639</v>
      </c>
      <c r="J16" s="7">
        <f t="shared" si="2"/>
        <v>639</v>
      </c>
    </row>
    <row r="17" spans="1:10" ht="17.55" customHeight="1" x14ac:dyDescent="0.3">
      <c r="A17" s="1">
        <v>13</v>
      </c>
      <c r="B17" s="6" t="s">
        <v>76</v>
      </c>
      <c r="C17" s="5" t="s">
        <v>14</v>
      </c>
      <c r="D17" s="2" t="s">
        <v>1</v>
      </c>
      <c r="E17" s="17">
        <v>1</v>
      </c>
      <c r="F17" s="6" t="str">
        <f t="shared" si="0"/>
        <v>Starlab, 200 µl graduated TipOne® Filter Tip, Natural (sterile), Racks</v>
      </c>
      <c r="G17" s="4" t="s">
        <v>14</v>
      </c>
      <c r="H17" s="4">
        <v>597.21</v>
      </c>
      <c r="I17" s="7">
        <f t="shared" si="1"/>
        <v>734.57</v>
      </c>
      <c r="J17" s="7">
        <f t="shared" si="2"/>
        <v>734.57</v>
      </c>
    </row>
    <row r="18" spans="1:10" ht="17.55" customHeight="1" x14ac:dyDescent="0.3">
      <c r="A18" s="1">
        <v>14</v>
      </c>
      <c r="B18" s="6" t="s">
        <v>77</v>
      </c>
      <c r="C18" s="5" t="s">
        <v>15</v>
      </c>
      <c r="D18" s="2" t="s">
        <v>1</v>
      </c>
      <c r="E18" s="17">
        <v>1</v>
      </c>
      <c r="F18" s="6" t="str">
        <f t="shared" si="0"/>
        <v>Starlab, 200 µl graduated TipOne® Filter Tip, Natural (sterile), Refills</v>
      </c>
      <c r="G18" s="4" t="s">
        <v>15</v>
      </c>
      <c r="H18" s="4">
        <v>459.76</v>
      </c>
      <c r="I18" s="7">
        <f t="shared" si="1"/>
        <v>565.5</v>
      </c>
      <c r="J18" s="7">
        <f t="shared" si="2"/>
        <v>565.5</v>
      </c>
    </row>
    <row r="19" spans="1:10" ht="17.55" customHeight="1" x14ac:dyDescent="0.3">
      <c r="A19" s="1">
        <v>15</v>
      </c>
      <c r="B19" s="6" t="s">
        <v>78</v>
      </c>
      <c r="C19" s="5" t="s">
        <v>16</v>
      </c>
      <c r="D19" s="2" t="s">
        <v>1</v>
      </c>
      <c r="E19" s="17">
        <v>1</v>
      </c>
      <c r="F19" s="6" t="str">
        <f t="shared" si="0"/>
        <v>Starlab, 1,000 µl XL graduated TipOne® Filter Tip, Natural, Racks (sterile)</v>
      </c>
      <c r="G19" s="4" t="s">
        <v>16</v>
      </c>
      <c r="H19" s="4">
        <v>633.9</v>
      </c>
      <c r="I19" s="7">
        <f t="shared" si="1"/>
        <v>779.7</v>
      </c>
      <c r="J19" s="7">
        <f t="shared" si="2"/>
        <v>779.7</v>
      </c>
    </row>
    <row r="20" spans="1:10" ht="17.55" customHeight="1" x14ac:dyDescent="0.3">
      <c r="A20" s="1">
        <v>16</v>
      </c>
      <c r="B20" s="6" t="s">
        <v>79</v>
      </c>
      <c r="C20" s="5" t="s">
        <v>17</v>
      </c>
      <c r="D20" s="2" t="s">
        <v>1</v>
      </c>
      <c r="E20" s="17">
        <v>1</v>
      </c>
      <c r="F20" s="6" t="str">
        <f t="shared" si="0"/>
        <v>Starlab, 1,000 µl XL graduated TipOne® Filter Tip, Natural , Refills (sterile)</v>
      </c>
      <c r="G20" s="4" t="s">
        <v>17</v>
      </c>
      <c r="H20" s="4">
        <v>552.53</v>
      </c>
      <c r="I20" s="7">
        <f t="shared" si="1"/>
        <v>679.61</v>
      </c>
      <c r="J20" s="7">
        <f t="shared" si="2"/>
        <v>679.61</v>
      </c>
    </row>
    <row r="21" spans="1:10" ht="17.55" customHeight="1" x14ac:dyDescent="0.3">
      <c r="A21" s="1">
        <v>17</v>
      </c>
      <c r="B21" s="6" t="s">
        <v>80</v>
      </c>
      <c r="C21" s="5" t="s">
        <v>18</v>
      </c>
      <c r="D21" s="2" t="s">
        <v>1</v>
      </c>
      <c r="E21" s="17">
        <v>1</v>
      </c>
      <c r="F21" s="6" t="str">
        <f t="shared" si="0"/>
        <v>Starlab, 20 µl UltraPoint® graduated TipOne® Filter Tip, Natural, Refills (sterile)</v>
      </c>
      <c r="G21" s="4" t="s">
        <v>18</v>
      </c>
      <c r="H21" s="4">
        <v>539.25</v>
      </c>
      <c r="I21" s="7">
        <f t="shared" si="1"/>
        <v>663.28</v>
      </c>
      <c r="J21" s="7">
        <f t="shared" si="2"/>
        <v>663.28</v>
      </c>
    </row>
    <row r="22" spans="1:10" ht="17.55" customHeight="1" x14ac:dyDescent="0.3">
      <c r="A22" s="1">
        <v>18</v>
      </c>
      <c r="B22" s="6" t="s">
        <v>79</v>
      </c>
      <c r="C22" s="5" t="s">
        <v>19</v>
      </c>
      <c r="D22" s="2" t="s">
        <v>1</v>
      </c>
      <c r="E22" s="17">
        <v>1</v>
      </c>
      <c r="F22" s="6" t="str">
        <f t="shared" si="0"/>
        <v>Starlab, 1,000 µl XL graduated TipOne® Filter Tip, Natural , Refills (sterile)</v>
      </c>
      <c r="G22" s="4" t="s">
        <v>19</v>
      </c>
      <c r="H22" s="4">
        <v>552.53</v>
      </c>
      <c r="I22" s="7">
        <f t="shared" si="1"/>
        <v>679.61</v>
      </c>
      <c r="J22" s="7">
        <f t="shared" si="2"/>
        <v>679.61</v>
      </c>
    </row>
    <row r="23" spans="1:10" ht="21.75" customHeight="1" x14ac:dyDescent="0.3">
      <c r="A23" s="1">
        <v>19</v>
      </c>
      <c r="B23" s="6" t="s">
        <v>81</v>
      </c>
      <c r="C23" s="5" t="s">
        <v>35</v>
      </c>
      <c r="D23" s="2" t="s">
        <v>21</v>
      </c>
      <c r="E23" s="17">
        <v>1</v>
      </c>
      <c r="F23" s="6" t="str">
        <f t="shared" si="0"/>
        <v>Starlab, 5.0 ml Preparation Tube, Conical, Natural</v>
      </c>
      <c r="G23" s="4" t="s">
        <v>35</v>
      </c>
      <c r="H23" s="4">
        <v>342.35</v>
      </c>
      <c r="I23" s="7">
        <f t="shared" si="1"/>
        <v>421.09</v>
      </c>
      <c r="J23" s="7">
        <f t="shared" si="2"/>
        <v>421.09</v>
      </c>
    </row>
    <row r="24" spans="1:10" ht="17.25" customHeight="1" x14ac:dyDescent="0.3">
      <c r="A24" s="1">
        <v>20</v>
      </c>
      <c r="B24" s="6" t="s">
        <v>82</v>
      </c>
      <c r="C24" s="5" t="s">
        <v>23</v>
      </c>
      <c r="D24" s="2" t="s">
        <v>22</v>
      </c>
      <c r="E24" s="17">
        <v>1</v>
      </c>
      <c r="F24" s="6" t="str">
        <f t="shared" si="0"/>
        <v>Starlab, 0.5 ml TubeOne® Microcentrifuge Tubes, Natural (non-sterile)</v>
      </c>
      <c r="G24" s="4" t="s">
        <v>23</v>
      </c>
      <c r="H24" s="4">
        <v>299.24</v>
      </c>
      <c r="I24" s="7">
        <f t="shared" si="1"/>
        <v>368.07</v>
      </c>
      <c r="J24" s="7">
        <f t="shared" si="2"/>
        <v>368.07</v>
      </c>
    </row>
    <row r="25" spans="1:10" ht="17.55" customHeight="1" x14ac:dyDescent="0.3">
      <c r="A25" s="1">
        <v>21</v>
      </c>
      <c r="B25" s="6" t="s">
        <v>83</v>
      </c>
      <c r="C25" s="5" t="s">
        <v>25</v>
      </c>
      <c r="D25" s="2" t="s">
        <v>24</v>
      </c>
      <c r="E25" s="17">
        <v>1</v>
      </c>
      <c r="F25" s="6" t="str">
        <f t="shared" si="0"/>
        <v>Starlab, 1.5 ml TubeOne® Microcentrifuge Tubes, Natural (non-sterile)</v>
      </c>
      <c r="G25" s="4" t="s">
        <v>25</v>
      </c>
      <c r="H25" s="4">
        <v>164.17000000000002</v>
      </c>
      <c r="I25" s="7">
        <f t="shared" si="1"/>
        <v>201.93</v>
      </c>
      <c r="J25" s="7">
        <f t="shared" si="2"/>
        <v>201.93</v>
      </c>
    </row>
    <row r="26" spans="1:10" ht="17.55" customHeight="1" x14ac:dyDescent="0.3">
      <c r="A26" s="1">
        <v>22</v>
      </c>
      <c r="B26" s="6" t="s">
        <v>84</v>
      </c>
      <c r="C26" s="5" t="s">
        <v>26</v>
      </c>
      <c r="D26" s="2" t="s">
        <v>24</v>
      </c>
      <c r="E26" s="17">
        <v>1</v>
      </c>
      <c r="F26" s="6" t="str">
        <f t="shared" si="0"/>
        <v>Starlab, 2.0ml TubeOne® Microcentrifuge Tubes, Natural</v>
      </c>
      <c r="G26" s="4" t="s">
        <v>26</v>
      </c>
      <c r="H26" s="4">
        <v>321.37</v>
      </c>
      <c r="I26" s="7">
        <f t="shared" si="1"/>
        <v>395.29</v>
      </c>
      <c r="J26" s="7">
        <f t="shared" si="2"/>
        <v>395.29</v>
      </c>
    </row>
    <row r="27" spans="1:10" ht="17.55" customHeight="1" x14ac:dyDescent="0.3">
      <c r="A27" s="1">
        <v>23</v>
      </c>
      <c r="B27" s="6" t="s">
        <v>85</v>
      </c>
      <c r="C27" s="5" t="s">
        <v>27</v>
      </c>
      <c r="D27" s="2" t="s">
        <v>24</v>
      </c>
      <c r="E27" s="17">
        <v>1</v>
      </c>
      <c r="F27" s="6" t="str">
        <f t="shared" si="0"/>
        <v>Starlab, 1.8 ml,Cryovial with External Thread, Self-Sealing Cap Conical (Sterile)</v>
      </c>
      <c r="G27" s="4" t="s">
        <v>27</v>
      </c>
      <c r="H27" s="4">
        <v>1496.57</v>
      </c>
      <c r="I27" s="7">
        <f t="shared" si="1"/>
        <v>1840.78</v>
      </c>
      <c r="J27" s="7">
        <f t="shared" si="2"/>
        <v>1840.78</v>
      </c>
    </row>
    <row r="28" spans="1:10" ht="17.55" customHeight="1" x14ac:dyDescent="0.3">
      <c r="A28" s="1">
        <v>24</v>
      </c>
      <c r="B28" s="6" t="s">
        <v>86</v>
      </c>
      <c r="C28" s="5" t="s">
        <v>28</v>
      </c>
      <c r="D28" s="2" t="s">
        <v>24</v>
      </c>
      <c r="E28" s="17">
        <v>1</v>
      </c>
      <c r="F28" s="6" t="str">
        <f t="shared" si="0"/>
        <v>Starlab, 1.8 ml Cryovial with Internal Thread, Silicone Seal Cap Conical (Sterile)</v>
      </c>
      <c r="G28" s="4" t="s">
        <v>28</v>
      </c>
      <c r="H28" s="4">
        <v>1451.21</v>
      </c>
      <c r="I28" s="7">
        <f t="shared" si="1"/>
        <v>1784.99</v>
      </c>
      <c r="J28" s="7">
        <f t="shared" si="2"/>
        <v>1784.99</v>
      </c>
    </row>
    <row r="29" spans="1:10" ht="17.55" customHeight="1" x14ac:dyDescent="0.3">
      <c r="A29" s="1">
        <v>25</v>
      </c>
      <c r="B29" s="6" t="s">
        <v>87</v>
      </c>
      <c r="C29" s="5" t="s">
        <v>29</v>
      </c>
      <c r="D29" s="2" t="s">
        <v>0</v>
      </c>
      <c r="E29" s="17">
        <v>1</v>
      </c>
      <c r="F29" s="6" t="str">
        <f t="shared" si="0"/>
        <v>Starlab, 0.2 ml PCR Tube, Flat Cap, Natural</v>
      </c>
      <c r="G29" s="4" t="s">
        <v>29</v>
      </c>
      <c r="H29" s="4">
        <v>300.52</v>
      </c>
      <c r="I29" s="7">
        <f t="shared" si="1"/>
        <v>369.64</v>
      </c>
      <c r="J29" s="7">
        <f t="shared" si="2"/>
        <v>369.64</v>
      </c>
    </row>
    <row r="30" spans="1:10" ht="17.55" customHeight="1" x14ac:dyDescent="0.3">
      <c r="A30" s="1">
        <v>26</v>
      </c>
      <c r="B30" s="6" t="s">
        <v>88</v>
      </c>
      <c r="C30" s="5" t="s">
        <v>31</v>
      </c>
      <c r="D30" s="2" t="s">
        <v>30</v>
      </c>
      <c r="E30" s="17">
        <v>1</v>
      </c>
      <c r="F30" s="6" t="str">
        <f t="shared" si="0"/>
        <v>Starlab, 15 ml Centrifuge Tube, Conical, Loose (Sterile)</v>
      </c>
      <c r="G30" s="4" t="s">
        <v>31</v>
      </c>
      <c r="H30" s="4">
        <v>568.45000000000005</v>
      </c>
      <c r="I30" s="7">
        <f t="shared" si="1"/>
        <v>699.19</v>
      </c>
      <c r="J30" s="7">
        <f t="shared" si="2"/>
        <v>699.19</v>
      </c>
    </row>
    <row r="31" spans="1:10" ht="17.55" customHeight="1" x14ac:dyDescent="0.3">
      <c r="A31" s="1">
        <v>27</v>
      </c>
      <c r="B31" s="6" t="s">
        <v>89</v>
      </c>
      <c r="C31" s="5" t="s">
        <v>32</v>
      </c>
      <c r="D31" s="2" t="s">
        <v>30</v>
      </c>
      <c r="E31" s="17">
        <v>1</v>
      </c>
      <c r="F31" s="6" t="str">
        <f t="shared" si="0"/>
        <v>Starlab, 15 ml Centrifuge Tube, Conical, Racked (Sterile)</v>
      </c>
      <c r="G31" s="4" t="s">
        <v>32</v>
      </c>
      <c r="H31" s="4">
        <v>683.34</v>
      </c>
      <c r="I31" s="7">
        <f t="shared" si="1"/>
        <v>840.51</v>
      </c>
      <c r="J31" s="7">
        <f t="shared" si="2"/>
        <v>840.51</v>
      </c>
    </row>
    <row r="32" spans="1:10" ht="17.55" customHeight="1" x14ac:dyDescent="0.3">
      <c r="A32" s="1">
        <v>28</v>
      </c>
      <c r="B32" s="6" t="s">
        <v>90</v>
      </c>
      <c r="C32" s="5" t="s">
        <v>33</v>
      </c>
      <c r="D32" s="2" t="s">
        <v>30</v>
      </c>
      <c r="E32" s="17">
        <v>1</v>
      </c>
      <c r="F32" s="6" t="str">
        <f t="shared" si="0"/>
        <v>Starlab, 50 ml Centrifuge Tube, Conical, Loose (Sterile)</v>
      </c>
      <c r="G32" s="4" t="s">
        <v>33</v>
      </c>
      <c r="H32" s="4">
        <v>654.24</v>
      </c>
      <c r="I32" s="7">
        <f t="shared" si="1"/>
        <v>804.72</v>
      </c>
      <c r="J32" s="7">
        <f t="shared" si="2"/>
        <v>804.72</v>
      </c>
    </row>
    <row r="33" spans="1:10" ht="17.55" customHeight="1" x14ac:dyDescent="0.3">
      <c r="A33" s="1">
        <v>29</v>
      </c>
      <c r="B33" s="6" t="s">
        <v>91</v>
      </c>
      <c r="C33" s="5" t="s">
        <v>34</v>
      </c>
      <c r="D33" s="2" t="s">
        <v>30</v>
      </c>
      <c r="E33" s="17">
        <v>1</v>
      </c>
      <c r="F33" s="6" t="str">
        <f t="shared" si="0"/>
        <v>Starlab, 50 ml Centrifuge Tube, Conical, Racked (Sterile)</v>
      </c>
      <c r="G33" s="4" t="s">
        <v>34</v>
      </c>
      <c r="H33" s="4">
        <v>1078.77</v>
      </c>
      <c r="I33" s="7">
        <f t="shared" si="1"/>
        <v>1326.89</v>
      </c>
      <c r="J33" s="7">
        <f t="shared" si="2"/>
        <v>1326.89</v>
      </c>
    </row>
    <row r="34" spans="1:10" ht="17.55" customHeight="1" x14ac:dyDescent="0.3">
      <c r="A34" s="1">
        <v>30</v>
      </c>
      <c r="B34" s="6" t="s">
        <v>92</v>
      </c>
      <c r="C34" s="5" t="s">
        <v>36</v>
      </c>
      <c r="D34" s="2" t="s">
        <v>50</v>
      </c>
      <c r="E34" s="17">
        <v>1</v>
      </c>
      <c r="F34" s="6" t="str">
        <f t="shared" si="0"/>
        <v>Starlab, 1.5 ml TubeOne® Microcentrifuge Tubes, Natural (Sterile)</v>
      </c>
      <c r="G34" s="4" t="s">
        <v>36</v>
      </c>
      <c r="H34" s="4">
        <v>274.31</v>
      </c>
      <c r="I34" s="7">
        <f t="shared" si="1"/>
        <v>337.4</v>
      </c>
      <c r="J34" s="7">
        <f t="shared" si="2"/>
        <v>337.4</v>
      </c>
    </row>
    <row r="35" spans="1:10" ht="17.55" customHeight="1" x14ac:dyDescent="0.3">
      <c r="A35" s="1">
        <v>31</v>
      </c>
      <c r="B35" s="6" t="s">
        <v>93</v>
      </c>
      <c r="C35" s="5" t="s">
        <v>37</v>
      </c>
      <c r="D35" s="2" t="s">
        <v>51</v>
      </c>
      <c r="E35" s="17">
        <v>1</v>
      </c>
      <c r="F35" s="6" t="str">
        <f t="shared" si="0"/>
        <v>Starlab, 1.5 ml Ultra High Recovery Microcentrifuge Tube</v>
      </c>
      <c r="G35" s="4" t="s">
        <v>37</v>
      </c>
      <c r="H35" s="4">
        <v>207.41</v>
      </c>
      <c r="I35" s="7">
        <f t="shared" si="1"/>
        <v>255.11</v>
      </c>
      <c r="J35" s="7">
        <f t="shared" si="2"/>
        <v>255.11</v>
      </c>
    </row>
    <row r="36" spans="1:10" ht="17.55" customHeight="1" x14ac:dyDescent="0.3">
      <c r="A36" s="1">
        <v>32</v>
      </c>
      <c r="B36" s="6" t="s">
        <v>94</v>
      </c>
      <c r="C36" s="5" t="s">
        <v>38</v>
      </c>
      <c r="D36" s="2" t="s">
        <v>52</v>
      </c>
      <c r="E36" s="17">
        <v>1</v>
      </c>
      <c r="F36" s="6" t="str">
        <f t="shared" si="0"/>
        <v>Starlab, 0.2 ml 8-Strip PCR Tubes, Natural</v>
      </c>
      <c r="G36" s="4" t="s">
        <v>38</v>
      </c>
      <c r="H36" s="4">
        <v>620.45000000000005</v>
      </c>
      <c r="I36" s="7">
        <f t="shared" si="1"/>
        <v>763.15</v>
      </c>
      <c r="J36" s="7">
        <f t="shared" si="2"/>
        <v>763.15</v>
      </c>
    </row>
    <row r="37" spans="1:10" ht="17.55" customHeight="1" x14ac:dyDescent="0.3">
      <c r="A37" s="1">
        <v>33</v>
      </c>
      <c r="B37" s="6" t="s">
        <v>95</v>
      </c>
      <c r="C37" s="5" t="s">
        <v>39</v>
      </c>
      <c r="D37" s="2" t="s">
        <v>52</v>
      </c>
      <c r="E37" s="17">
        <v>1</v>
      </c>
      <c r="F37" s="6" t="str">
        <f t="shared" si="0"/>
        <v>Starlab, 8-Strip PCR Caps, Flat (Xtra-Clear), Natural</v>
      </c>
      <c r="G37" s="4" t="s">
        <v>39</v>
      </c>
      <c r="H37" s="4">
        <v>193.37</v>
      </c>
      <c r="I37" s="7">
        <f t="shared" si="1"/>
        <v>237.85</v>
      </c>
      <c r="J37" s="7">
        <f t="shared" si="2"/>
        <v>237.85</v>
      </c>
    </row>
    <row r="38" spans="1:10" ht="17.55" customHeight="1" x14ac:dyDescent="0.3">
      <c r="A38" s="1">
        <v>34</v>
      </c>
      <c r="B38" s="6" t="s">
        <v>96</v>
      </c>
      <c r="C38" s="5" t="s">
        <v>40</v>
      </c>
      <c r="D38" s="2" t="s">
        <v>53</v>
      </c>
      <c r="E38" s="17">
        <v>1</v>
      </c>
      <c r="F38" s="6" t="str">
        <f t="shared" si="0"/>
        <v>Starlab, 6-Well CytoOne® Plate, Non-Treated</v>
      </c>
      <c r="G38" s="4" t="s">
        <v>40</v>
      </c>
      <c r="H38" s="4">
        <v>431.84</v>
      </c>
      <c r="I38" s="7">
        <f t="shared" si="1"/>
        <v>531.16</v>
      </c>
      <c r="J38" s="7">
        <f t="shared" si="2"/>
        <v>531.16</v>
      </c>
    </row>
    <row r="39" spans="1:10" ht="17.55" customHeight="1" x14ac:dyDescent="0.3">
      <c r="A39" s="1">
        <v>35</v>
      </c>
      <c r="B39" s="6" t="s">
        <v>97</v>
      </c>
      <c r="C39" s="5" t="s">
        <v>41</v>
      </c>
      <c r="D39" s="2" t="s">
        <v>53</v>
      </c>
      <c r="E39" s="17">
        <v>1</v>
      </c>
      <c r="F39" s="6" t="str">
        <f t="shared" si="0"/>
        <v>Starlab, 12-Well CytoOne® Plate, Non-treated</v>
      </c>
      <c r="G39" s="4" t="s">
        <v>41</v>
      </c>
      <c r="H39" s="4">
        <v>517.79999999999995</v>
      </c>
      <c r="I39" s="7">
        <f t="shared" si="1"/>
        <v>636.89</v>
      </c>
      <c r="J39" s="7">
        <f t="shared" si="2"/>
        <v>636.89</v>
      </c>
    </row>
    <row r="40" spans="1:10" ht="17.55" customHeight="1" x14ac:dyDescent="0.3">
      <c r="A40" s="1">
        <v>36</v>
      </c>
      <c r="B40" s="6" t="s">
        <v>98</v>
      </c>
      <c r="C40" s="5" t="s">
        <v>42</v>
      </c>
      <c r="D40" s="2" t="s">
        <v>53</v>
      </c>
      <c r="E40" s="17">
        <v>1</v>
      </c>
      <c r="F40" s="6" t="str">
        <f t="shared" si="0"/>
        <v>Starlab, 24-Well CytoOne® Plate, Non-Treated</v>
      </c>
      <c r="G40" s="4" t="s">
        <v>42</v>
      </c>
      <c r="H40" s="4">
        <v>374.56</v>
      </c>
      <c r="I40" s="7">
        <f t="shared" si="1"/>
        <v>460.71</v>
      </c>
      <c r="J40" s="7">
        <f t="shared" si="2"/>
        <v>460.71</v>
      </c>
    </row>
    <row r="41" spans="1:10" ht="17.55" customHeight="1" x14ac:dyDescent="0.3">
      <c r="A41" s="1">
        <v>37</v>
      </c>
      <c r="B41" s="6" t="s">
        <v>99</v>
      </c>
      <c r="C41" s="5" t="s">
        <v>43</v>
      </c>
      <c r="D41" s="2" t="s">
        <v>53</v>
      </c>
      <c r="E41" s="17">
        <v>1</v>
      </c>
      <c r="F41" s="6" t="str">
        <f t="shared" si="0"/>
        <v>Starlab, 48-Well CytoOne® Plate, Non-Treated</v>
      </c>
      <c r="G41" s="4" t="s">
        <v>43</v>
      </c>
      <c r="H41" s="4">
        <v>446.14</v>
      </c>
      <c r="I41" s="7">
        <f t="shared" si="1"/>
        <v>548.75</v>
      </c>
      <c r="J41" s="7">
        <f t="shared" si="2"/>
        <v>548.75</v>
      </c>
    </row>
    <row r="42" spans="1:10" ht="17.55" customHeight="1" x14ac:dyDescent="0.3">
      <c r="A42" s="1">
        <v>38</v>
      </c>
      <c r="B42" s="6" t="s">
        <v>100</v>
      </c>
      <c r="C42" s="5" t="s">
        <v>44</v>
      </c>
      <c r="D42" s="2" t="s">
        <v>53</v>
      </c>
      <c r="E42" s="17">
        <v>1</v>
      </c>
      <c r="F42" s="6" t="str">
        <f t="shared" si="0"/>
        <v>Starlab, 96-Well CytoOne® Plate, Non-Treated</v>
      </c>
      <c r="G42" s="4" t="s">
        <v>44</v>
      </c>
      <c r="H42" s="4">
        <v>508.27</v>
      </c>
      <c r="I42" s="7">
        <f t="shared" si="1"/>
        <v>625.16999999999996</v>
      </c>
      <c r="J42" s="7">
        <f t="shared" si="2"/>
        <v>625.16999999999996</v>
      </c>
    </row>
    <row r="43" spans="1:10" ht="17.55" customHeight="1" x14ac:dyDescent="0.3">
      <c r="A43" s="1">
        <v>39</v>
      </c>
      <c r="B43" s="6" t="s">
        <v>101</v>
      </c>
      <c r="C43" s="5" t="s">
        <v>45</v>
      </c>
      <c r="D43" s="2" t="s">
        <v>53</v>
      </c>
      <c r="E43" s="17">
        <v>1</v>
      </c>
      <c r="F43" s="6" t="str">
        <f t="shared" si="0"/>
        <v>Starlab, 6-Well CytoOne® Plate, TC-Treated</v>
      </c>
      <c r="G43" s="4" t="s">
        <v>45</v>
      </c>
      <c r="H43" s="4">
        <v>436.61</v>
      </c>
      <c r="I43" s="7">
        <f t="shared" si="1"/>
        <v>537.03</v>
      </c>
      <c r="J43" s="7">
        <f t="shared" si="2"/>
        <v>537.03</v>
      </c>
    </row>
    <row r="44" spans="1:10" ht="17.55" customHeight="1" x14ac:dyDescent="0.3">
      <c r="A44" s="1">
        <v>40</v>
      </c>
      <c r="B44" s="6" t="s">
        <v>102</v>
      </c>
      <c r="C44" s="5" t="s">
        <v>46</v>
      </c>
      <c r="D44" s="2" t="s">
        <v>53</v>
      </c>
      <c r="E44" s="17">
        <v>1</v>
      </c>
      <c r="F44" s="6" t="str">
        <f t="shared" si="0"/>
        <v>Starlab, 12-Well CytoOne® Plate, TC-Treated</v>
      </c>
      <c r="G44" s="4" t="s">
        <v>46</v>
      </c>
      <c r="H44" s="4">
        <v>548.79</v>
      </c>
      <c r="I44" s="7">
        <f t="shared" si="1"/>
        <v>675.01</v>
      </c>
      <c r="J44" s="7">
        <f t="shared" si="2"/>
        <v>675.01</v>
      </c>
    </row>
    <row r="45" spans="1:10" ht="17.55" customHeight="1" x14ac:dyDescent="0.3">
      <c r="A45" s="1">
        <v>41</v>
      </c>
      <c r="B45" s="6" t="s">
        <v>103</v>
      </c>
      <c r="C45" s="5" t="s">
        <v>47</v>
      </c>
      <c r="D45" s="2" t="s">
        <v>53</v>
      </c>
      <c r="E45" s="17">
        <v>1</v>
      </c>
      <c r="F45" s="6" t="str">
        <f t="shared" si="0"/>
        <v>Starlab, 24-Well CytoOne® Plate, TC-Treated</v>
      </c>
      <c r="G45" s="4" t="s">
        <v>47</v>
      </c>
      <c r="H45" s="4">
        <v>491.51</v>
      </c>
      <c r="I45" s="7">
        <f t="shared" si="1"/>
        <v>604.55999999999995</v>
      </c>
      <c r="J45" s="7">
        <f t="shared" si="2"/>
        <v>604.55999999999995</v>
      </c>
    </row>
    <row r="46" spans="1:10" ht="17.55" customHeight="1" x14ac:dyDescent="0.3">
      <c r="A46" s="1">
        <v>42</v>
      </c>
      <c r="B46" s="6" t="s">
        <v>104</v>
      </c>
      <c r="C46" s="5" t="s">
        <v>48</v>
      </c>
      <c r="D46" s="2" t="s">
        <v>53</v>
      </c>
      <c r="E46" s="17">
        <v>1</v>
      </c>
      <c r="F46" s="6" t="str">
        <f t="shared" si="0"/>
        <v>Starlab, 48-Well CytoOne® Plate, TC-Treated</v>
      </c>
      <c r="G46" s="4" t="s">
        <v>48</v>
      </c>
      <c r="H46" s="4">
        <v>584.62</v>
      </c>
      <c r="I46" s="7">
        <f t="shared" si="1"/>
        <v>719.08</v>
      </c>
      <c r="J46" s="7">
        <f t="shared" si="2"/>
        <v>719.08</v>
      </c>
    </row>
    <row r="47" spans="1:10" ht="17.55" customHeight="1" x14ac:dyDescent="0.3">
      <c r="A47" s="1">
        <v>43</v>
      </c>
      <c r="B47" s="6" t="s">
        <v>105</v>
      </c>
      <c r="C47" s="5" t="s">
        <v>49</v>
      </c>
      <c r="D47" s="2" t="s">
        <v>53</v>
      </c>
      <c r="E47" s="17">
        <v>1</v>
      </c>
      <c r="F47" s="6" t="str">
        <f t="shared" si="0"/>
        <v>Starlab, 96-Well CytoOne® Plate, TC-Treated</v>
      </c>
      <c r="G47" s="4" t="s">
        <v>49</v>
      </c>
      <c r="H47" s="4">
        <v>567.93000000000006</v>
      </c>
      <c r="I47" s="7">
        <f t="shared" si="1"/>
        <v>698.55</v>
      </c>
      <c r="J47" s="7">
        <f t="shared" si="2"/>
        <v>698.55</v>
      </c>
    </row>
    <row r="48" spans="1:10" ht="17.55" customHeight="1" x14ac:dyDescent="0.3">
      <c r="A48" s="1">
        <v>44</v>
      </c>
      <c r="B48" s="6" t="s">
        <v>59</v>
      </c>
      <c r="C48" s="5" t="s">
        <v>60</v>
      </c>
      <c r="D48" s="2" t="s">
        <v>21</v>
      </c>
      <c r="E48" s="17">
        <v>1</v>
      </c>
      <c r="F48" s="6" t="str">
        <f t="shared" si="0"/>
        <v>Starlab, Serological Pipette, 5 ml, individually wrapped (Sterile)</v>
      </c>
      <c r="G48" s="4" t="s">
        <v>60</v>
      </c>
      <c r="H48" s="4">
        <v>309.63</v>
      </c>
      <c r="I48" s="7">
        <f t="shared" si="1"/>
        <v>380.84</v>
      </c>
      <c r="J48" s="7">
        <f t="shared" si="2"/>
        <v>380.84</v>
      </c>
    </row>
    <row r="49" spans="1:10" ht="17.55" customHeight="1" x14ac:dyDescent="0.3">
      <c r="A49" s="1">
        <v>45</v>
      </c>
      <c r="B49" s="6" t="s">
        <v>58</v>
      </c>
      <c r="C49" s="5" t="s">
        <v>61</v>
      </c>
      <c r="D49" s="2" t="s">
        <v>21</v>
      </c>
      <c r="E49" s="17">
        <v>1</v>
      </c>
      <c r="F49" s="6" t="str">
        <f t="shared" si="0"/>
        <v>Starlab, Serological Pipette, 10 ml, individually wrapped</v>
      </c>
      <c r="G49" s="4" t="s">
        <v>61</v>
      </c>
      <c r="H49" s="4">
        <v>369.8</v>
      </c>
      <c r="I49" s="7">
        <f t="shared" si="1"/>
        <v>454.85</v>
      </c>
      <c r="J49" s="7">
        <f t="shared" si="2"/>
        <v>454.85</v>
      </c>
    </row>
    <row r="50" spans="1:10" ht="17.55" customHeight="1" x14ac:dyDescent="0.3">
      <c r="A50" s="1">
        <v>46</v>
      </c>
      <c r="B50" s="6" t="s">
        <v>57</v>
      </c>
      <c r="C50" s="5" t="s">
        <v>62</v>
      </c>
      <c r="D50" s="2" t="s">
        <v>54</v>
      </c>
      <c r="E50" s="17">
        <v>1</v>
      </c>
      <c r="F50" s="6" t="str">
        <f t="shared" si="0"/>
        <v xml:space="preserve">Starlab, Serological Pipette, 25 ml, individually wrapped </v>
      </c>
      <c r="G50" s="4" t="s">
        <v>62</v>
      </c>
      <c r="H50" s="4">
        <v>435.42</v>
      </c>
      <c r="I50" s="7">
        <f t="shared" si="1"/>
        <v>535.57000000000005</v>
      </c>
      <c r="J50" s="7">
        <f t="shared" si="2"/>
        <v>535.57000000000005</v>
      </c>
    </row>
    <row r="51" spans="1:10" ht="17.55" customHeight="1" x14ac:dyDescent="0.3">
      <c r="A51" s="1">
        <v>47</v>
      </c>
      <c r="B51" s="6" t="s">
        <v>56</v>
      </c>
      <c r="C51" s="5" t="s">
        <v>63</v>
      </c>
      <c r="D51" s="2" t="s">
        <v>55</v>
      </c>
      <c r="E51" s="17">
        <v>1</v>
      </c>
      <c r="F51" s="6" t="str">
        <f t="shared" si="0"/>
        <v>Starlab, Serological Pipette, 50 ml, individually wrapped (Sterile)</v>
      </c>
      <c r="G51" s="4" t="s">
        <v>63</v>
      </c>
      <c r="H51" s="4">
        <v>500.44</v>
      </c>
      <c r="I51" s="7">
        <f t="shared" si="1"/>
        <v>615.54</v>
      </c>
      <c r="J51" s="7">
        <f t="shared" si="2"/>
        <v>615.54</v>
      </c>
    </row>
    <row r="52" spans="1:10" ht="17.55" customHeight="1" x14ac:dyDescent="0.3">
      <c r="A52" s="1">
        <v>48</v>
      </c>
      <c r="B52" s="6" t="s">
        <v>160</v>
      </c>
      <c r="C52" s="5" t="s">
        <v>144</v>
      </c>
      <c r="D52" s="2" t="s">
        <v>143</v>
      </c>
      <c r="E52" s="17">
        <v>1</v>
      </c>
      <c r="F52" s="6" t="str">
        <f t="shared" si="0"/>
        <v>Starlab, 0,1 - 2,5µl ErgoOne® Single-Channel Pipette</v>
      </c>
      <c r="G52" s="4" t="s">
        <v>144</v>
      </c>
      <c r="H52" s="4">
        <v>963.31</v>
      </c>
      <c r="I52" s="7">
        <f t="shared" si="1"/>
        <v>1184.8699999999999</v>
      </c>
      <c r="J52" s="7">
        <f t="shared" si="2"/>
        <v>1184.8699999999999</v>
      </c>
    </row>
    <row r="53" spans="1:10" ht="17.55" customHeight="1" x14ac:dyDescent="0.3">
      <c r="A53" s="1">
        <v>49</v>
      </c>
      <c r="B53" s="6" t="s">
        <v>161</v>
      </c>
      <c r="C53" s="5" t="s">
        <v>145</v>
      </c>
      <c r="D53" s="2" t="s">
        <v>143</v>
      </c>
      <c r="E53" s="17">
        <v>1</v>
      </c>
      <c r="F53" s="6" t="str">
        <f t="shared" si="0"/>
        <v xml:space="preserve">Starlab, 0,5 - 10µl ErgoOne® Single-Channel Pipette </v>
      </c>
      <c r="G53" s="4" t="s">
        <v>145</v>
      </c>
      <c r="H53" s="4">
        <v>963.31</v>
      </c>
      <c r="I53" s="7">
        <f t="shared" si="1"/>
        <v>1184.8699999999999</v>
      </c>
      <c r="J53" s="7">
        <f t="shared" si="2"/>
        <v>1184.8699999999999</v>
      </c>
    </row>
    <row r="54" spans="1:10" ht="17.55" customHeight="1" x14ac:dyDescent="0.3">
      <c r="A54" s="1">
        <v>50</v>
      </c>
      <c r="B54" s="6" t="s">
        <v>162</v>
      </c>
      <c r="C54" s="5" t="s">
        <v>146</v>
      </c>
      <c r="D54" s="2" t="s">
        <v>143</v>
      </c>
      <c r="E54" s="17">
        <v>1</v>
      </c>
      <c r="F54" s="6" t="str">
        <f t="shared" si="0"/>
        <v xml:space="preserve">Starlab, 500 – 5000 µl ErgoOne® Single-Channel Pipette </v>
      </c>
      <c r="G54" s="4" t="s">
        <v>146</v>
      </c>
      <c r="H54" s="4">
        <v>963.31</v>
      </c>
      <c r="I54" s="7">
        <f t="shared" si="1"/>
        <v>1184.8699999999999</v>
      </c>
      <c r="J54" s="7">
        <f t="shared" si="2"/>
        <v>1184.8699999999999</v>
      </c>
    </row>
    <row r="55" spans="1:10" ht="17.55" customHeight="1" x14ac:dyDescent="0.3">
      <c r="A55" s="1">
        <v>51</v>
      </c>
      <c r="B55" s="6" t="s">
        <v>163</v>
      </c>
      <c r="C55" s="5" t="s">
        <v>148</v>
      </c>
      <c r="D55" s="2" t="s">
        <v>143</v>
      </c>
      <c r="E55" s="17">
        <v>1</v>
      </c>
      <c r="F55" s="6" t="str">
        <f t="shared" si="0"/>
        <v xml:space="preserve">Starlab, 10 – 100 µl ErgoOne® Single-Channel Pipette </v>
      </c>
      <c r="G55" s="4" t="s">
        <v>148</v>
      </c>
      <c r="H55" s="4">
        <v>963.31</v>
      </c>
      <c r="I55" s="7">
        <f t="shared" si="1"/>
        <v>1184.8699999999999</v>
      </c>
      <c r="J55" s="7">
        <f t="shared" si="2"/>
        <v>1184.8699999999999</v>
      </c>
    </row>
    <row r="56" spans="1:10" ht="17.55" customHeight="1" x14ac:dyDescent="0.3">
      <c r="A56" s="1">
        <v>52</v>
      </c>
      <c r="B56" s="6" t="s">
        <v>164</v>
      </c>
      <c r="C56" s="5" t="s">
        <v>149</v>
      </c>
      <c r="D56" s="2" t="s">
        <v>143</v>
      </c>
      <c r="E56" s="17">
        <v>1</v>
      </c>
      <c r="F56" s="6" t="str">
        <f t="shared" si="0"/>
        <v xml:space="preserve">Starlab, 100 – 1000 µl ErgoOne® Single-Channel Pipette </v>
      </c>
      <c r="G56" s="4" t="s">
        <v>149</v>
      </c>
      <c r="H56" s="4">
        <v>963.31</v>
      </c>
      <c r="I56" s="7">
        <f t="shared" si="1"/>
        <v>1184.8699999999999</v>
      </c>
      <c r="J56" s="7">
        <f t="shared" si="2"/>
        <v>1184.8699999999999</v>
      </c>
    </row>
    <row r="57" spans="1:10" ht="17.55" customHeight="1" x14ac:dyDescent="0.3">
      <c r="A57" s="1">
        <v>53</v>
      </c>
      <c r="B57" s="6" t="s">
        <v>165</v>
      </c>
      <c r="C57" s="5" t="s">
        <v>150</v>
      </c>
      <c r="D57" s="2" t="s">
        <v>143</v>
      </c>
      <c r="E57" s="17">
        <v>1</v>
      </c>
      <c r="F57" s="6" t="str">
        <f t="shared" si="0"/>
        <v>Starlab, 2 - 20µl ErgoOne® Single-Channel Pipette (Standard Cone)</v>
      </c>
      <c r="G57" s="4" t="s">
        <v>150</v>
      </c>
      <c r="H57" s="4">
        <v>963.31</v>
      </c>
      <c r="I57" s="7">
        <f t="shared" si="1"/>
        <v>1184.8699999999999</v>
      </c>
      <c r="J57" s="7">
        <f t="shared" si="2"/>
        <v>1184.8699999999999</v>
      </c>
    </row>
    <row r="58" spans="1:10" ht="17.55" customHeight="1" x14ac:dyDescent="0.3">
      <c r="A58" s="1">
        <v>54</v>
      </c>
      <c r="B58" s="6" t="s">
        <v>166</v>
      </c>
      <c r="C58" s="5" t="s">
        <v>151</v>
      </c>
      <c r="D58" s="2" t="s">
        <v>143</v>
      </c>
      <c r="E58" s="17">
        <v>1</v>
      </c>
      <c r="F58" s="6" t="str">
        <f t="shared" si="0"/>
        <v xml:space="preserve">Starlab, 20 – 200 µl ErgoOne® Single-Channel Pipette </v>
      </c>
      <c r="G58" s="4" t="s">
        <v>151</v>
      </c>
      <c r="H58" s="4">
        <v>963.31</v>
      </c>
      <c r="I58" s="7">
        <f t="shared" si="1"/>
        <v>1184.8699999999999</v>
      </c>
      <c r="J58" s="7">
        <f t="shared" si="2"/>
        <v>1184.8699999999999</v>
      </c>
    </row>
    <row r="59" spans="1:10" ht="17.55" customHeight="1" x14ac:dyDescent="0.3">
      <c r="A59" s="1">
        <v>55</v>
      </c>
      <c r="B59" s="6" t="s">
        <v>167</v>
      </c>
      <c r="C59" s="5" t="s">
        <v>152</v>
      </c>
      <c r="D59" s="2" t="s">
        <v>143</v>
      </c>
      <c r="E59" s="17">
        <v>1</v>
      </c>
      <c r="F59" s="6" t="str">
        <f t="shared" si="0"/>
        <v xml:space="preserve">Starlab, 0.5 – 10 µl ErgoOne® 8-Channel Pipette </v>
      </c>
      <c r="G59" s="4" t="s">
        <v>152</v>
      </c>
      <c r="H59" s="4">
        <v>2589.5500000000002</v>
      </c>
      <c r="I59" s="7">
        <f t="shared" si="1"/>
        <v>3185.15</v>
      </c>
      <c r="J59" s="7">
        <f t="shared" si="2"/>
        <v>3185.15</v>
      </c>
    </row>
    <row r="60" spans="1:10" ht="17.55" customHeight="1" x14ac:dyDescent="0.3">
      <c r="A60" s="1">
        <v>56</v>
      </c>
      <c r="B60" s="6" t="s">
        <v>168</v>
      </c>
      <c r="C60" s="5" t="s">
        <v>153</v>
      </c>
      <c r="D60" s="2" t="s">
        <v>143</v>
      </c>
      <c r="E60" s="17">
        <v>1</v>
      </c>
      <c r="F60" s="6" t="str">
        <f t="shared" si="0"/>
        <v xml:space="preserve">Starlab, 10 – 100 µl ErgoOne® 8-Channel Pipette </v>
      </c>
      <c r="G60" s="4" t="s">
        <v>153</v>
      </c>
      <c r="H60" s="4">
        <v>2589.5500000000002</v>
      </c>
      <c r="I60" s="7">
        <f t="shared" si="1"/>
        <v>3185.15</v>
      </c>
      <c r="J60" s="7">
        <f t="shared" si="2"/>
        <v>3185.15</v>
      </c>
    </row>
    <row r="61" spans="1:10" ht="17.55" customHeight="1" x14ac:dyDescent="0.3">
      <c r="A61" s="1">
        <v>57</v>
      </c>
      <c r="B61" s="6" t="s">
        <v>169</v>
      </c>
      <c r="C61" s="5" t="s">
        <v>154</v>
      </c>
      <c r="D61" s="2" t="s">
        <v>143</v>
      </c>
      <c r="E61" s="17">
        <v>1</v>
      </c>
      <c r="F61" s="6" t="str">
        <f t="shared" si="0"/>
        <v xml:space="preserve">Starlab, 30 – 300 µl ErgoOne® 8-Channel Pipette </v>
      </c>
      <c r="G61" s="4" t="s">
        <v>154</v>
      </c>
      <c r="H61" s="4">
        <v>2589.5500000000002</v>
      </c>
      <c r="I61" s="7">
        <f t="shared" si="1"/>
        <v>3185.15</v>
      </c>
      <c r="J61" s="7">
        <f t="shared" si="2"/>
        <v>3185.15</v>
      </c>
    </row>
    <row r="62" spans="1:10" ht="17.55" customHeight="1" x14ac:dyDescent="0.3">
      <c r="A62" s="1">
        <v>58</v>
      </c>
      <c r="B62" s="6" t="s">
        <v>170</v>
      </c>
      <c r="C62" s="5" t="s">
        <v>155</v>
      </c>
      <c r="D62" s="2" t="s">
        <v>143</v>
      </c>
      <c r="E62" s="17">
        <v>1</v>
      </c>
      <c r="F62" s="6" t="str">
        <f t="shared" si="0"/>
        <v xml:space="preserve">Starlab, 0.5 – 10µl ErgoOne® 12-Channel Pipette </v>
      </c>
      <c r="G62" s="4" t="s">
        <v>155</v>
      </c>
      <c r="H62" s="4">
        <v>2827.26</v>
      </c>
      <c r="I62" s="7">
        <f t="shared" si="1"/>
        <v>3477.53</v>
      </c>
      <c r="J62" s="7">
        <f t="shared" si="2"/>
        <v>3477.53</v>
      </c>
    </row>
    <row r="63" spans="1:10" ht="17.55" customHeight="1" x14ac:dyDescent="0.3">
      <c r="A63" s="1">
        <v>59</v>
      </c>
      <c r="B63" s="6" t="s">
        <v>171</v>
      </c>
      <c r="C63" s="5" t="s">
        <v>147</v>
      </c>
      <c r="D63" s="2" t="s">
        <v>143</v>
      </c>
      <c r="E63" s="17">
        <v>1</v>
      </c>
      <c r="F63" s="6" t="str">
        <f t="shared" si="0"/>
        <v xml:space="preserve">Starlab, 10 – 100µl ErgoOne® 12-Channel Pipette </v>
      </c>
      <c r="G63" s="4" t="s">
        <v>147</v>
      </c>
      <c r="H63" s="4">
        <v>3067.1</v>
      </c>
      <c r="I63" s="7">
        <f t="shared" si="1"/>
        <v>3772.53</v>
      </c>
      <c r="J63" s="7">
        <f t="shared" si="2"/>
        <v>3772.53</v>
      </c>
    </row>
    <row r="64" spans="1:10" ht="17.55" customHeight="1" x14ac:dyDescent="0.3">
      <c r="A64" s="1">
        <v>60</v>
      </c>
      <c r="B64" s="6" t="s">
        <v>172</v>
      </c>
      <c r="C64" s="5" t="s">
        <v>159</v>
      </c>
      <c r="D64" s="2" t="s">
        <v>143</v>
      </c>
      <c r="E64" s="17">
        <v>1</v>
      </c>
      <c r="F64" s="6" t="str">
        <f t="shared" si="0"/>
        <v xml:space="preserve">Starlab, ErgoOne® FAST Pipette Controller </v>
      </c>
      <c r="G64" s="4" t="s">
        <v>159</v>
      </c>
      <c r="H64" s="4">
        <v>1973.44</v>
      </c>
      <c r="I64" s="7">
        <f t="shared" si="1"/>
        <v>2427.33</v>
      </c>
      <c r="J64" s="7">
        <f t="shared" si="2"/>
        <v>2427.33</v>
      </c>
    </row>
    <row r="65" spans="1:10" ht="17.55" customHeight="1" x14ac:dyDescent="0.3">
      <c r="A65" s="1">
        <v>61</v>
      </c>
      <c r="B65" s="6" t="s">
        <v>173</v>
      </c>
      <c r="C65" s="5" t="s">
        <v>156</v>
      </c>
      <c r="D65" s="2" t="s">
        <v>143</v>
      </c>
      <c r="E65" s="17">
        <v>1</v>
      </c>
      <c r="F65" s="6" t="str">
        <f t="shared" si="0"/>
        <v xml:space="preserve">Starlab, 30 – 300µl ErgoOne® 12-Channel Pipette </v>
      </c>
      <c r="G65" s="4" t="s">
        <v>156</v>
      </c>
      <c r="H65" s="4">
        <v>3067.1</v>
      </c>
      <c r="I65" s="7">
        <f t="shared" si="1"/>
        <v>3772.53</v>
      </c>
      <c r="J65" s="7">
        <f t="shared" si="2"/>
        <v>3772.53</v>
      </c>
    </row>
    <row r="66" spans="1:10" ht="17.55" customHeight="1" x14ac:dyDescent="0.3">
      <c r="A66" s="1">
        <v>62</v>
      </c>
      <c r="B66" s="6" t="s">
        <v>174</v>
      </c>
      <c r="C66" s="5" t="s">
        <v>158</v>
      </c>
      <c r="D66" s="2" t="s">
        <v>157</v>
      </c>
      <c r="E66" s="17">
        <v>1</v>
      </c>
      <c r="F66" s="6" t="str">
        <f t="shared" si="0"/>
        <v xml:space="preserve">Starlab, Benchtop Support for ErgoOne® Pipettes </v>
      </c>
      <c r="G66" s="4" t="s">
        <v>158</v>
      </c>
      <c r="H66" s="4">
        <v>181.19</v>
      </c>
      <c r="I66" s="7">
        <f t="shared" si="1"/>
        <v>222.86</v>
      </c>
      <c r="J66" s="7">
        <f t="shared" si="2"/>
        <v>222.86</v>
      </c>
    </row>
    <row r="67" spans="1:10" ht="17.55" customHeight="1" x14ac:dyDescent="0.3">
      <c r="A67" s="1">
        <v>63</v>
      </c>
      <c r="B67" s="6" t="s">
        <v>106</v>
      </c>
      <c r="C67" s="5" t="s">
        <v>107</v>
      </c>
      <c r="D67" s="2" t="s">
        <v>124</v>
      </c>
      <c r="E67" s="17">
        <v>1</v>
      </c>
      <c r="F67" s="6" t="str">
        <f>"Cyanagen, "&amp;B67</f>
        <v>Cyanagen, WESTAR ANTARES</v>
      </c>
      <c r="G67" s="4" t="s">
        <v>107</v>
      </c>
      <c r="H67" s="4">
        <v>695.77</v>
      </c>
      <c r="I67" s="7">
        <f t="shared" si="1"/>
        <v>855.8</v>
      </c>
      <c r="J67" s="7">
        <f t="shared" si="2"/>
        <v>855.8</v>
      </c>
    </row>
    <row r="68" spans="1:10" ht="17.55" customHeight="1" x14ac:dyDescent="0.3">
      <c r="A68" s="1">
        <v>64</v>
      </c>
      <c r="B68" s="6" t="s">
        <v>125</v>
      </c>
      <c r="C68" s="5" t="s">
        <v>108</v>
      </c>
      <c r="D68" s="2" t="s">
        <v>126</v>
      </c>
      <c r="E68" s="17">
        <v>1</v>
      </c>
      <c r="F68" s="6" t="str">
        <f t="shared" ref="F68:F81" si="3">"Cyanagen, "&amp;B68</f>
        <v>Cyanagen, WESTAR ETA ULTRA 2.0</v>
      </c>
      <c r="G68" s="4" t="s">
        <v>108</v>
      </c>
      <c r="H68" s="4">
        <v>1163.8800000000001</v>
      </c>
      <c r="I68" s="7">
        <f t="shared" si="1"/>
        <v>1431.57</v>
      </c>
      <c r="J68" s="7">
        <f t="shared" si="2"/>
        <v>1431.57</v>
      </c>
    </row>
    <row r="69" spans="1:10" ht="17.55" customHeight="1" x14ac:dyDescent="0.3">
      <c r="A69" s="1">
        <v>65</v>
      </c>
      <c r="B69" s="6" t="s">
        <v>109</v>
      </c>
      <c r="C69" s="5" t="s">
        <v>110</v>
      </c>
      <c r="D69" s="2" t="s">
        <v>128</v>
      </c>
      <c r="E69" s="17">
        <v>1</v>
      </c>
      <c r="F69" s="6" t="str">
        <f t="shared" si="3"/>
        <v>Cyanagen, WESTAR HYPERNOVA</v>
      </c>
      <c r="G69" s="4" t="s">
        <v>110</v>
      </c>
      <c r="H69" s="4">
        <v>674.49</v>
      </c>
      <c r="I69" s="7">
        <f t="shared" si="1"/>
        <v>829.62</v>
      </c>
      <c r="J69" s="7">
        <f t="shared" si="2"/>
        <v>829.62</v>
      </c>
    </row>
    <row r="70" spans="1:10" ht="17.55" customHeight="1" x14ac:dyDescent="0.3">
      <c r="A70" s="1">
        <v>66</v>
      </c>
      <c r="B70" s="6" t="s">
        <v>109</v>
      </c>
      <c r="C70" s="5" t="s">
        <v>111</v>
      </c>
      <c r="D70" s="2" t="s">
        <v>127</v>
      </c>
      <c r="E70" s="17">
        <v>1</v>
      </c>
      <c r="F70" s="6" t="str">
        <f t="shared" si="3"/>
        <v>Cyanagen, WESTAR HYPERNOVA</v>
      </c>
      <c r="G70" s="4" t="s">
        <v>111</v>
      </c>
      <c r="H70" s="4">
        <v>1738.37</v>
      </c>
      <c r="I70" s="7">
        <f t="shared" ref="I70:I81" si="4">ROUND(H70*1.23,2)</f>
        <v>2138.1999999999998</v>
      </c>
      <c r="J70" s="7">
        <f t="shared" ref="J70:J81" si="5">E70*I70</f>
        <v>2138.1999999999998</v>
      </c>
    </row>
    <row r="71" spans="1:10" ht="17.55" customHeight="1" x14ac:dyDescent="0.3">
      <c r="A71" s="1">
        <v>67</v>
      </c>
      <c r="B71" s="6" t="s">
        <v>112</v>
      </c>
      <c r="C71" s="5" t="s">
        <v>113</v>
      </c>
      <c r="D71" s="2" t="s">
        <v>129</v>
      </c>
      <c r="E71" s="17">
        <v>1</v>
      </c>
      <c r="F71" s="6" t="str">
        <f t="shared" si="3"/>
        <v>Cyanagen, WESTAR NOVA 2,0</v>
      </c>
      <c r="G71" s="4" t="s">
        <v>113</v>
      </c>
      <c r="H71" s="4">
        <v>546.82999999999993</v>
      </c>
      <c r="I71" s="7">
        <f t="shared" si="4"/>
        <v>672.6</v>
      </c>
      <c r="J71" s="7">
        <f t="shared" si="5"/>
        <v>672.6</v>
      </c>
    </row>
    <row r="72" spans="1:10" ht="17.55" customHeight="1" x14ac:dyDescent="0.3">
      <c r="A72" s="1">
        <v>68</v>
      </c>
      <c r="B72" s="6" t="s">
        <v>114</v>
      </c>
      <c r="C72" s="5" t="s">
        <v>115</v>
      </c>
      <c r="D72" s="2" t="s">
        <v>129</v>
      </c>
      <c r="E72" s="17">
        <v>1</v>
      </c>
      <c r="F72" s="6" t="str">
        <f t="shared" si="3"/>
        <v>Cyanagen, WESTAR SUN</v>
      </c>
      <c r="G72" s="4" t="s">
        <v>115</v>
      </c>
      <c r="H72" s="4">
        <v>483</v>
      </c>
      <c r="I72" s="7">
        <f t="shared" si="4"/>
        <v>594.09</v>
      </c>
      <c r="J72" s="7">
        <f t="shared" si="5"/>
        <v>594.09</v>
      </c>
    </row>
    <row r="73" spans="1:10" ht="17.55" customHeight="1" x14ac:dyDescent="0.3">
      <c r="A73" s="1">
        <v>69</v>
      </c>
      <c r="B73" s="6" t="s">
        <v>116</v>
      </c>
      <c r="C73" s="5" t="s">
        <v>117</v>
      </c>
      <c r="D73" s="2" t="s">
        <v>127</v>
      </c>
      <c r="E73" s="17">
        <v>1</v>
      </c>
      <c r="F73" s="6" t="str">
        <f t="shared" si="3"/>
        <v>Cyanagen, WESTAR SUPERNOVA</v>
      </c>
      <c r="G73" s="4" t="s">
        <v>117</v>
      </c>
      <c r="H73" s="4">
        <v>1376.65</v>
      </c>
      <c r="I73" s="7">
        <f t="shared" si="4"/>
        <v>1693.28</v>
      </c>
      <c r="J73" s="7">
        <f t="shared" si="5"/>
        <v>1693.28</v>
      </c>
    </row>
    <row r="74" spans="1:10" ht="17.55" customHeight="1" x14ac:dyDescent="0.3">
      <c r="A74" s="1">
        <v>70</v>
      </c>
      <c r="B74" s="6" t="s">
        <v>118</v>
      </c>
      <c r="C74" s="5" t="s">
        <v>121</v>
      </c>
      <c r="D74" s="2" t="s">
        <v>131</v>
      </c>
      <c r="E74" s="17">
        <v>1</v>
      </c>
      <c r="F74" s="6" t="str">
        <f t="shared" si="3"/>
        <v>Cyanagen, WESTAR-ONE BASIC</v>
      </c>
      <c r="G74" s="4" t="s">
        <v>121</v>
      </c>
      <c r="H74" s="4">
        <v>504.27</v>
      </c>
      <c r="I74" s="7">
        <f t="shared" si="4"/>
        <v>620.25</v>
      </c>
      <c r="J74" s="7">
        <f t="shared" si="5"/>
        <v>620.25</v>
      </c>
    </row>
    <row r="75" spans="1:10" ht="17.55" customHeight="1" x14ac:dyDescent="0.3">
      <c r="A75" s="1">
        <v>71</v>
      </c>
      <c r="B75" s="6" t="s">
        <v>119</v>
      </c>
      <c r="C75" s="5" t="s">
        <v>122</v>
      </c>
      <c r="D75" s="2" t="s">
        <v>130</v>
      </c>
      <c r="E75" s="17">
        <v>1</v>
      </c>
      <c r="F75" s="6" t="str">
        <f t="shared" si="3"/>
        <v>Cyanagen, WESTAR-ONE EXTREME</v>
      </c>
      <c r="G75" s="4" t="s">
        <v>122</v>
      </c>
      <c r="H75" s="4">
        <v>1376.65</v>
      </c>
      <c r="I75" s="7">
        <f t="shared" si="4"/>
        <v>1693.28</v>
      </c>
      <c r="J75" s="7">
        <f t="shared" si="5"/>
        <v>1693.28</v>
      </c>
    </row>
    <row r="76" spans="1:10" ht="17.55" customHeight="1" x14ac:dyDescent="0.3">
      <c r="A76" s="1">
        <v>72</v>
      </c>
      <c r="B76" s="6" t="s">
        <v>120</v>
      </c>
      <c r="C76" s="5" t="s">
        <v>123</v>
      </c>
      <c r="D76" s="2" t="s">
        <v>131</v>
      </c>
      <c r="E76" s="17">
        <v>1</v>
      </c>
      <c r="F76" s="6" t="str">
        <f t="shared" si="3"/>
        <v>Cyanagen, WESTAR-ONE PLUS</v>
      </c>
      <c r="G76" s="4" t="s">
        <v>123</v>
      </c>
      <c r="H76" s="4">
        <v>610.66000000000008</v>
      </c>
      <c r="I76" s="7">
        <f t="shared" si="4"/>
        <v>751.11</v>
      </c>
      <c r="J76" s="7">
        <f t="shared" si="5"/>
        <v>751.11</v>
      </c>
    </row>
    <row r="77" spans="1:10" ht="17.55" customHeight="1" x14ac:dyDescent="0.3">
      <c r="A77" s="1">
        <v>73</v>
      </c>
      <c r="B77" s="6" t="s">
        <v>132</v>
      </c>
      <c r="C77" s="5" t="s">
        <v>133</v>
      </c>
      <c r="D77" s="2" t="s">
        <v>131</v>
      </c>
      <c r="E77" s="17">
        <v>1</v>
      </c>
      <c r="F77" s="6" t="str">
        <f t="shared" si="3"/>
        <v>Cyanagen, RENEW</v>
      </c>
      <c r="G77" s="4" t="s">
        <v>133</v>
      </c>
      <c r="H77" s="4">
        <v>397.89</v>
      </c>
      <c r="I77" s="7">
        <f t="shared" si="4"/>
        <v>489.4</v>
      </c>
      <c r="J77" s="7">
        <f t="shared" si="5"/>
        <v>489.4</v>
      </c>
    </row>
    <row r="78" spans="1:10" ht="17.55" customHeight="1" x14ac:dyDescent="0.3">
      <c r="A78" s="1">
        <v>74</v>
      </c>
      <c r="B78" s="6" t="s">
        <v>132</v>
      </c>
      <c r="C78" s="5" t="s">
        <v>134</v>
      </c>
      <c r="D78" s="2" t="s">
        <v>136</v>
      </c>
      <c r="E78" s="17">
        <v>1</v>
      </c>
      <c r="F78" s="6" t="str">
        <f t="shared" si="3"/>
        <v>Cyanagen, RENEW</v>
      </c>
      <c r="G78" s="4" t="s">
        <v>134</v>
      </c>
      <c r="H78" s="4">
        <v>589.38</v>
      </c>
      <c r="I78" s="7">
        <f t="shared" si="4"/>
        <v>724.94</v>
      </c>
      <c r="J78" s="7">
        <f t="shared" si="5"/>
        <v>724.94</v>
      </c>
    </row>
    <row r="79" spans="1:10" ht="17.55" customHeight="1" x14ac:dyDescent="0.3">
      <c r="A79" s="1">
        <v>75</v>
      </c>
      <c r="B79" s="6" t="s">
        <v>132</v>
      </c>
      <c r="C79" s="5" t="s">
        <v>135</v>
      </c>
      <c r="D79" s="2" t="s">
        <v>137</v>
      </c>
      <c r="E79" s="17">
        <v>1</v>
      </c>
      <c r="F79" s="6" t="str">
        <f t="shared" si="3"/>
        <v>Cyanagen, RENEW</v>
      </c>
      <c r="G79" s="4" t="s">
        <v>135</v>
      </c>
      <c r="H79" s="4">
        <v>206.39</v>
      </c>
      <c r="I79" s="7">
        <f t="shared" si="4"/>
        <v>253.86</v>
      </c>
      <c r="J79" s="7">
        <f t="shared" si="5"/>
        <v>253.86</v>
      </c>
    </row>
    <row r="80" spans="1:10" ht="17.55" customHeight="1" x14ac:dyDescent="0.3">
      <c r="A80" s="1">
        <v>76</v>
      </c>
      <c r="B80" s="6" t="s">
        <v>138</v>
      </c>
      <c r="C80" s="5" t="s">
        <v>141</v>
      </c>
      <c r="D80" s="2" t="s">
        <v>142</v>
      </c>
      <c r="E80" s="17">
        <v>1</v>
      </c>
      <c r="F80" s="6" t="str">
        <f t="shared" si="3"/>
        <v>Cyanagen, QPRO - BCA Kit Standard 20 - 2000 g/mL</v>
      </c>
      <c r="G80" s="4" t="s">
        <v>141</v>
      </c>
      <c r="H80" s="4">
        <v>589.38</v>
      </c>
      <c r="I80" s="7">
        <f t="shared" si="4"/>
        <v>724.94</v>
      </c>
      <c r="J80" s="7">
        <f t="shared" si="5"/>
        <v>724.94</v>
      </c>
    </row>
    <row r="81" spans="1:10" ht="17.55" customHeight="1" x14ac:dyDescent="0.3">
      <c r="A81" s="1">
        <v>77</v>
      </c>
      <c r="B81" s="6" t="s">
        <v>139</v>
      </c>
      <c r="C81" s="5" t="s">
        <v>140</v>
      </c>
      <c r="D81" s="2" t="s">
        <v>142</v>
      </c>
      <c r="E81" s="17">
        <v>1</v>
      </c>
      <c r="F81" s="6" t="str">
        <f t="shared" si="3"/>
        <v>Cyanagen, µQPRO - BCA Kit Micro 0,5 ÷ 20 µg/mL</v>
      </c>
      <c r="G81" s="4" t="s">
        <v>140</v>
      </c>
      <c r="H81" s="4">
        <v>1121.3200000000002</v>
      </c>
      <c r="I81" s="7">
        <f t="shared" si="4"/>
        <v>1379.22</v>
      </c>
      <c r="J81" s="7">
        <f t="shared" si="5"/>
        <v>1379.22</v>
      </c>
    </row>
    <row r="82" spans="1:10" x14ac:dyDescent="0.3">
      <c r="I82" s="21">
        <f>SUM(I5:I81)</f>
        <v>75017.760000000009</v>
      </c>
      <c r="J82" s="21">
        <f>SUM(J5:J81)</f>
        <v>75017.760000000009</v>
      </c>
    </row>
    <row r="179" spans="11:11" x14ac:dyDescent="0.3">
      <c r="K179" t="s">
        <v>20</v>
      </c>
    </row>
  </sheetData>
  <mergeCells count="2">
    <mergeCell ref="A2:I2"/>
    <mergeCell ref="G1:J1"/>
  </mergeCells>
  <pageMargins left="0.25" right="0.25" top="0.75" bottom="0.75" header="0.3" footer="0.3"/>
  <pageSetup paperSize="9" scale="62" orientation="landscape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Arkusz1!_GoBack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Jowita Janiszewska</cp:lastModifiedBy>
  <cp:lastPrinted>2026-03-11T09:39:42Z</cp:lastPrinted>
  <dcterms:created xsi:type="dcterms:W3CDTF">2021-07-20T08:53:09Z</dcterms:created>
  <dcterms:modified xsi:type="dcterms:W3CDTF">2026-05-05T05:58:44Z</dcterms:modified>
</cp:coreProperties>
</file>