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gramy studiów\Plany studiów\"/>
    </mc:Choice>
  </mc:AlternateContent>
  <bookViews>
    <workbookView xWindow="195" yWindow="120" windowWidth="16605" windowHeight="8475"/>
  </bookViews>
  <sheets>
    <sheet name="Food engineering" sheetId="1" r:id="rId1"/>
  </sheets>
  <calcPr calcId="171027"/>
  <fileRecoveryPr autoRecover="0"/>
</workbook>
</file>

<file path=xl/calcChain.xml><?xml version="1.0" encoding="utf-8"?>
<calcChain xmlns="http://schemas.openxmlformats.org/spreadsheetml/2006/main">
  <c r="D92" i="1" l="1"/>
  <c r="D91" i="1"/>
  <c r="M30" i="1" l="1"/>
  <c r="L30" i="1"/>
  <c r="K30" i="1"/>
  <c r="J30" i="1"/>
  <c r="G30" i="1"/>
  <c r="D30" i="1"/>
  <c r="J55" i="1" l="1"/>
  <c r="L85" i="1"/>
  <c r="M85" i="1"/>
  <c r="K85" i="1"/>
  <c r="L86" i="1"/>
  <c r="M86" i="1"/>
  <c r="K91" i="1"/>
  <c r="L91" i="1"/>
  <c r="M91" i="1"/>
  <c r="J91" i="1"/>
  <c r="K92" i="1"/>
  <c r="L92" i="1"/>
  <c r="M92" i="1"/>
  <c r="J92" i="1"/>
  <c r="J88" i="1"/>
  <c r="J82" i="1"/>
  <c r="J85" i="1"/>
  <c r="G91" i="1"/>
  <c r="G88" i="1"/>
  <c r="K88" i="1"/>
  <c r="L88" i="1"/>
  <c r="M88" i="1"/>
  <c r="D88" i="1"/>
  <c r="G85" i="1"/>
  <c r="G86" i="1"/>
  <c r="J86" i="1"/>
  <c r="K86" i="1"/>
  <c r="D86" i="1"/>
  <c r="D85" i="1"/>
  <c r="E83" i="1"/>
  <c r="F83" i="1"/>
  <c r="G83" i="1"/>
  <c r="J83" i="1"/>
  <c r="K83" i="1"/>
  <c r="L83" i="1"/>
  <c r="M83" i="1"/>
  <c r="E82" i="1"/>
  <c r="F82" i="1"/>
  <c r="G82" i="1"/>
  <c r="K82" i="1"/>
  <c r="L82" i="1"/>
  <c r="M82" i="1"/>
  <c r="D83" i="1"/>
  <c r="D82" i="1"/>
  <c r="D79" i="1" s="1"/>
  <c r="L55" i="1"/>
  <c r="G55" i="1"/>
  <c r="E40" i="1"/>
  <c r="F40" i="1" s="1"/>
  <c r="F86" i="1" s="1"/>
  <c r="E39" i="1"/>
  <c r="F39" i="1" s="1"/>
  <c r="E28" i="1"/>
  <c r="F28" i="1" s="1"/>
  <c r="D70" i="1"/>
  <c r="E18" i="1"/>
  <c r="F18" i="1" s="1"/>
  <c r="E20" i="1"/>
  <c r="E19" i="1"/>
  <c r="F19" i="1" s="1"/>
  <c r="E21" i="1"/>
  <c r="F21" i="1" s="1"/>
  <c r="E22" i="1"/>
  <c r="F22" i="1" s="1"/>
  <c r="E25" i="1"/>
  <c r="F25" i="1" s="1"/>
  <c r="E26" i="1"/>
  <c r="F26" i="1" s="1"/>
  <c r="E27" i="1"/>
  <c r="F27" i="1" s="1"/>
  <c r="E23" i="1"/>
  <c r="F23" i="1" s="1"/>
  <c r="E43" i="1"/>
  <c r="F43" i="1" s="1"/>
  <c r="E44" i="1"/>
  <c r="F44" i="1" s="1"/>
  <c r="E46" i="1"/>
  <c r="F46" i="1" s="1"/>
  <c r="E47" i="1"/>
  <c r="F47" i="1" s="1"/>
  <c r="E48" i="1"/>
  <c r="F48" i="1" s="1"/>
  <c r="E49" i="1"/>
  <c r="F49" i="1" s="1"/>
  <c r="E51" i="1"/>
  <c r="F51" i="1" s="1"/>
  <c r="E52" i="1"/>
  <c r="F52" i="1" s="1"/>
  <c r="E53" i="1"/>
  <c r="F53" i="1" s="1"/>
  <c r="E54" i="1"/>
  <c r="F54" i="1" s="1"/>
  <c r="D55" i="1"/>
  <c r="K55" i="1"/>
  <c r="M55" i="1"/>
  <c r="E64" i="1"/>
  <c r="E65" i="1"/>
  <c r="F65" i="1" s="1"/>
  <c r="E66" i="1"/>
  <c r="F66" i="1" s="1"/>
  <c r="G70" i="1"/>
  <c r="J70" i="1"/>
  <c r="K70" i="1"/>
  <c r="L70" i="1"/>
  <c r="M70" i="1"/>
  <c r="E30" i="1" l="1"/>
  <c r="F85" i="1"/>
  <c r="K79" i="1"/>
  <c r="J79" i="1"/>
  <c r="L79" i="1"/>
  <c r="E85" i="1"/>
  <c r="E88" i="1"/>
  <c r="M79" i="1"/>
  <c r="G79" i="1"/>
  <c r="E86" i="1"/>
  <c r="E91" i="1"/>
  <c r="E70" i="1"/>
  <c r="F55" i="1"/>
  <c r="F64" i="1"/>
  <c r="F70" i="1" s="1"/>
  <c r="E55" i="1"/>
  <c r="F20" i="1"/>
  <c r="F30" i="1" s="1"/>
  <c r="E79" i="1" l="1"/>
  <c r="F91" i="1"/>
  <c r="F88" i="1"/>
  <c r="F79" i="1" l="1"/>
</calcChain>
</file>

<file path=xl/sharedStrings.xml><?xml version="1.0" encoding="utf-8"?>
<sst xmlns="http://schemas.openxmlformats.org/spreadsheetml/2006/main" count="212" uniqueCount="102">
  <si>
    <t>Presentation and dfence</t>
  </si>
  <si>
    <t xml:space="preserve">Master's thesis </t>
  </si>
  <si>
    <t>E</t>
  </si>
  <si>
    <t>ZO</t>
  </si>
  <si>
    <t xml:space="preserve">Practice </t>
  </si>
  <si>
    <t>REC 2: Technical school - Renevable energy conversion (4 ECTS)</t>
  </si>
  <si>
    <t>REC 1: Termochemical conversion processes (4 ECTS)</t>
  </si>
  <si>
    <t>BP 2: Biotechnological processes (4 ECTS)</t>
  </si>
  <si>
    <t>BP 1: Dimensioning biotechnological processes  (4 ECTS)</t>
  </si>
  <si>
    <t>O</t>
  </si>
  <si>
    <t>Water processing (1 ECTS)</t>
  </si>
  <si>
    <t>Technical school - Process engineering (2 ECTS)</t>
  </si>
  <si>
    <t>Chemical engineering (3 ECTS)</t>
  </si>
  <si>
    <t>Biotechnological conversion processes (2 ECTS)</t>
  </si>
  <si>
    <t>Process control engineering (2 ECTS)</t>
  </si>
  <si>
    <t>Safety engineering (2 ECTS)</t>
  </si>
  <si>
    <t>F</t>
  </si>
  <si>
    <t>Novel food products</t>
  </si>
  <si>
    <t>Technical microbiology</t>
  </si>
  <si>
    <t>Technological equipment in food processing</t>
  </si>
  <si>
    <t>Enzymology, bioinformatics and bioprocesesses</t>
  </si>
  <si>
    <t>Food quality and safety management</t>
  </si>
  <si>
    <t>Food marketing and production economics</t>
  </si>
  <si>
    <t>Basics of nutrition</t>
  </si>
  <si>
    <t>Food physics and rheology</t>
  </si>
  <si>
    <t>Methodology of experimental studies</t>
  </si>
  <si>
    <t>Trends in food science and in processing technology</t>
  </si>
  <si>
    <t xml:space="preserve">Language (elective): English terminology in food engineering/ or /Polish language support </t>
  </si>
  <si>
    <t>Public relation (2 ECTS)</t>
  </si>
  <si>
    <t>Electives (8 ECTS)</t>
  </si>
  <si>
    <t>IV. Group of specialization subjects</t>
  </si>
  <si>
    <t>Name of module/course</t>
  </si>
  <si>
    <t>semester</t>
  </si>
  <si>
    <t>Number of ECTS points</t>
  </si>
  <si>
    <t>total</t>
  </si>
  <si>
    <t>with direct participation of an academic teacher</t>
  </si>
  <si>
    <t>independent student's work</t>
  </si>
  <si>
    <t>Number of ECTS points for practical classes</t>
  </si>
  <si>
    <t>Form of crediting (exam or …)</t>
  </si>
  <si>
    <t>Status of the course (obligatory or facultative)</t>
  </si>
  <si>
    <t>Number of didactic hours</t>
  </si>
  <si>
    <t>lectures</t>
  </si>
  <si>
    <t>classes</t>
  </si>
  <si>
    <t>others*</t>
  </si>
  <si>
    <t>including organized classes</t>
  </si>
  <si>
    <t>II. Group of basic subjects</t>
  </si>
  <si>
    <t>I. Group of general requirements</t>
  </si>
  <si>
    <t>III. Group of subject area</t>
  </si>
  <si>
    <t>NON-TECHNICAL COMPETENCIES (MODULE 10 ECTS)</t>
  </si>
  <si>
    <t>PLANT SAFETY and CONTROL (MODULE 4 ECTS)</t>
  </si>
  <si>
    <t>ADVANCED PROCESS ENGINEERING (MODULE 8 ECTS)</t>
  </si>
  <si>
    <t xml:space="preserve">ELECTIVE MODULE (8 ECTS: Biotechnical processes - BP /or/ Renevable energy conversion REC) </t>
  </si>
  <si>
    <t>I. General requirements</t>
  </si>
  <si>
    <t>Number of ECTS points/ didactic hours (total)</t>
  </si>
  <si>
    <t>Total</t>
  </si>
  <si>
    <t>Number of ECTS points/ didactic hours (facultative modules/courses)</t>
  </si>
  <si>
    <t>II. Basic</t>
  </si>
  <si>
    <t>III. Subject area</t>
  </si>
  <si>
    <t>IV. Specialization</t>
  </si>
  <si>
    <t>V. Practice</t>
  </si>
  <si>
    <t>V. Master's Thesis</t>
  </si>
  <si>
    <t>Educational profile: general academic</t>
  </si>
  <si>
    <r>
      <rPr>
        <b/>
        <sz val="12"/>
        <rFont val="Czcionka tekstu podstawowego"/>
        <charset val="238"/>
      </rPr>
      <t>Form of studies:</t>
    </r>
    <r>
      <rPr>
        <sz val="12"/>
        <rFont val="Czcionka tekstu podstawowego"/>
        <charset val="238"/>
      </rPr>
      <t xml:space="preserve"> full time</t>
    </r>
  </si>
  <si>
    <t>Educational form/level of studies: second degree (grade)</t>
  </si>
  <si>
    <t>Obtained qualifications: second grade</t>
  </si>
  <si>
    <r>
      <rPr>
        <b/>
        <sz val="12"/>
        <rFont val="Czcionka tekstu podstawowego"/>
        <charset val="238"/>
      </rPr>
      <t>Educational area:</t>
    </r>
    <r>
      <rPr>
        <sz val="12"/>
        <rFont val="Czcionka tekstu podstawowego"/>
        <charset val="238"/>
      </rPr>
      <t xml:space="preserve"> agricultural, forestry and veterinary science</t>
    </r>
  </si>
  <si>
    <t>Programme of studies in the field of FOOD TECHNOLOGY AND HUMAN NUTRITION - specialization FOOD ENGINEERING</t>
  </si>
  <si>
    <t>SEMESTER 1</t>
  </si>
  <si>
    <t>SEMESTER 2</t>
  </si>
  <si>
    <t>SEMESTER 3</t>
  </si>
  <si>
    <t xml:space="preserve">Totally in programme of studies </t>
  </si>
  <si>
    <t>Master's thesis (with practice)</t>
  </si>
  <si>
    <t>Form of crediting (exam or creding with a mark)</t>
  </si>
  <si>
    <t>*consultation hours, exams, practice, etc.</t>
  </si>
  <si>
    <t>German language support</t>
  </si>
  <si>
    <t>Resolution No of the Faculty of Food Science of UWM in Olsztyn of 9 December 2016 (valid for academic year 2016/2017 in the first year of studies)</t>
  </si>
  <si>
    <r>
      <t>DIPLOMA ELECTIVE I (30 ECTS in UWM</t>
    </r>
    <r>
      <rPr>
        <b/>
        <sz val="10"/>
        <rFont val="Czcionka tekstu podstawowego"/>
      </rPr>
      <t>)</t>
    </r>
  </si>
  <si>
    <r>
      <t>DIPLOMA ELECTIVE II (30 ECTS in HSO</t>
    </r>
    <r>
      <rPr>
        <b/>
        <sz val="10"/>
        <rFont val="Czcionka tekstu podstawowego"/>
      </rPr>
      <t>)</t>
    </r>
  </si>
  <si>
    <t>1703S2-MES</t>
  </si>
  <si>
    <t>1703S2-FMPE</t>
  </si>
  <si>
    <r>
      <t>1703S2-FPR</t>
    </r>
    <r>
      <rPr>
        <sz val="9"/>
        <color rgb="FF333333"/>
        <rFont val="Arial"/>
        <family val="2"/>
        <charset val="238"/>
      </rPr>
      <t> </t>
    </r>
  </si>
  <si>
    <r>
      <t>1703S2-EBB</t>
    </r>
    <r>
      <rPr>
        <sz val="9"/>
        <color rgb="FF333333"/>
        <rFont val="Arial"/>
        <family val="2"/>
        <charset val="238"/>
      </rPr>
      <t> </t>
    </r>
  </si>
  <si>
    <t>1703S2-ETFE / 1703S2-LANE2</t>
  </si>
  <si>
    <r>
      <t>1703S2-FQSM</t>
    </r>
    <r>
      <rPr>
        <sz val="9"/>
        <color rgb="FF333333"/>
        <rFont val="Arial"/>
        <family val="2"/>
        <charset val="238"/>
      </rPr>
      <t> </t>
    </r>
  </si>
  <si>
    <r>
      <t>1703S2-NFP</t>
    </r>
    <r>
      <rPr>
        <sz val="9"/>
        <color rgb="FF333333"/>
        <rFont val="Arial"/>
        <family val="2"/>
        <charset val="238"/>
      </rPr>
      <t> </t>
    </r>
  </si>
  <si>
    <t>1703S2-TEFP</t>
  </si>
  <si>
    <r>
      <t>1703S2-TEM</t>
    </r>
    <r>
      <rPr>
        <sz val="9"/>
        <color rgb="FF333333"/>
        <rFont val="Arial"/>
        <family val="2"/>
        <charset val="238"/>
      </rPr>
      <t> </t>
    </r>
  </si>
  <si>
    <r>
      <t>1703S2-BON</t>
    </r>
    <r>
      <rPr>
        <sz val="9"/>
        <color rgb="FF333333"/>
        <rFont val="Arial"/>
        <family val="2"/>
        <charset val="238"/>
      </rPr>
      <t> </t>
    </r>
  </si>
  <si>
    <t>Cource code</t>
  </si>
  <si>
    <t>1703S2-PRE</t>
  </si>
  <si>
    <t>1703S2-ELE</t>
  </si>
  <si>
    <t>1703S2-SAFE</t>
  </si>
  <si>
    <t>1703S2-PCE</t>
  </si>
  <si>
    <t>1703S2-BPR</t>
  </si>
  <si>
    <t>1703S2-CHEN</t>
  </si>
  <si>
    <t>1703S2-TSPE</t>
  </si>
  <si>
    <t>1703S2-WPR</t>
  </si>
  <si>
    <t>1703S2-BCP</t>
  </si>
  <si>
    <t>1703S2-REC</t>
  </si>
  <si>
    <t>1703S2-TFSPT</t>
  </si>
  <si>
    <t>1703S2-PRAC</t>
  </si>
  <si>
    <t>1703S2-MAS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</si>
</sst>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zcionka tekstu podstawowego"/>
    </font>
    <font>
      <b/>
      <sz val="12"/>
      <color rgb="FFFF0000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</font>
    <font>
      <sz val="12"/>
      <color rgb="FFFF0000"/>
      <name val="Czcionka tekstu podstawowego"/>
      <charset val="238"/>
    </font>
    <font>
      <sz val="11"/>
      <name val="Czcionka tekstu podstawowego"/>
      <charset val="238"/>
    </font>
    <font>
      <sz val="12"/>
      <name val="Czcionka tekstu podstawowego"/>
      <charset val="238"/>
    </font>
    <font>
      <b/>
      <sz val="11"/>
      <name val="Czcionka tekstu podstawowego"/>
    </font>
    <font>
      <b/>
      <sz val="11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</font>
    <font>
      <sz val="11"/>
      <color rgb="FFFF0000"/>
      <name val="Czcionka tekstu podstawowego"/>
      <charset val="238"/>
    </font>
    <font>
      <b/>
      <sz val="10"/>
      <name val="Czcionka tekstu podstawowego"/>
      <charset val="238"/>
    </font>
    <font>
      <b/>
      <sz val="12"/>
      <name val="Czcionka tekstu podstawowego"/>
      <charset val="238"/>
    </font>
    <font>
      <b/>
      <sz val="14"/>
      <name val="Czcionka tekstu podstawowego"/>
      <charset val="238"/>
    </font>
    <font>
      <sz val="11"/>
      <color theme="0"/>
      <name val="Czcionka tekstu podstawowego"/>
    </font>
    <font>
      <sz val="9"/>
      <name val="Arial"/>
      <family val="2"/>
      <charset val="238"/>
    </font>
    <font>
      <sz val="12"/>
      <name val="Czcionka tekstu podstawowego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Czcionka tekstu podstawowego"/>
      <charset val="238"/>
    </font>
    <font>
      <b/>
      <sz val="12"/>
      <name val="Czcionka tekstu podstawowego"/>
    </font>
    <font>
      <sz val="11"/>
      <name val="Arial"/>
      <family val="2"/>
      <charset val="238"/>
    </font>
    <font>
      <i/>
      <sz val="9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i/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0" fillId="0" borderId="0" xfId="0" applyBorder="1"/>
    <xf numFmtId="1" fontId="7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2" fillId="2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2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1" fontId="1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2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/>
    <xf numFmtId="0" fontId="18" fillId="2" borderId="3" xfId="0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11" fillId="2" borderId="3" xfId="0" applyFont="1" applyFill="1" applyBorder="1"/>
    <xf numFmtId="164" fontId="5" fillId="0" borderId="2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/>
    <xf numFmtId="164" fontId="5" fillId="0" borderId="5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0" fontId="13" fillId="0" borderId="0" xfId="0" applyFont="1"/>
    <xf numFmtId="2" fontId="22" fillId="0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wrapText="1"/>
    </xf>
    <xf numFmtId="0" fontId="11" fillId="2" borderId="0" xfId="0" applyFont="1" applyFill="1" applyBorder="1"/>
    <xf numFmtId="0" fontId="18" fillId="2" borderId="0" xfId="0" applyFont="1" applyFill="1" applyBorder="1"/>
    <xf numFmtId="0" fontId="25" fillId="0" borderId="1" xfId="0" applyFont="1" applyBorder="1" applyAlignment="1">
      <alignment wrapText="1"/>
    </xf>
    <xf numFmtId="0" fontId="27" fillId="3" borderId="1" xfId="0" applyFont="1" applyFill="1" applyBorder="1" applyAlignment="1">
      <alignment wrapText="1"/>
    </xf>
    <xf numFmtId="1" fontId="7" fillId="4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21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abSelected="1" topLeftCell="A9" zoomScale="75" zoomScaleNormal="75" workbookViewId="0">
      <pane xSplit="1" topLeftCell="B1" activePane="topRight" state="frozen"/>
      <selection pane="topRight" activeCell="L28" sqref="L28"/>
    </sheetView>
  </sheetViews>
  <sheetFormatPr defaultRowHeight="14.25"/>
  <cols>
    <col min="1" max="1" width="47" style="4" customWidth="1"/>
    <col min="2" max="2" width="14" style="4" customWidth="1"/>
    <col min="3" max="3" width="9" style="3" customWidth="1"/>
    <col min="4" max="4" width="5.25" style="3" customWidth="1"/>
    <col min="5" max="5" width="14.875" style="3" customWidth="1"/>
    <col min="6" max="6" width="13.375" style="3" customWidth="1"/>
    <col min="7" max="7" width="12.5" style="3" customWidth="1"/>
    <col min="8" max="8" width="10.125" style="3" customWidth="1"/>
    <col min="9" max="9" width="13.5" style="3" customWidth="1"/>
    <col min="10" max="10" width="5.75" style="2" customWidth="1"/>
    <col min="11" max="11" width="9.25" style="2" customWidth="1"/>
    <col min="12" max="12" width="8.375" style="2" customWidth="1"/>
    <col min="13" max="13" width="7.25" style="1" customWidth="1"/>
  </cols>
  <sheetData>
    <row r="1" spans="1:13" ht="31.5" customHeight="1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8.600000000000001" customHeight="1">
      <c r="A2" s="158" t="s">
        <v>75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8.600000000000001" customHeight="1">
      <c r="A3" s="54"/>
      <c r="B3" s="99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">
      <c r="A4" s="40"/>
      <c r="B4" s="40"/>
      <c r="C4" s="39"/>
      <c r="D4" s="39"/>
      <c r="E4" s="39"/>
      <c r="F4" s="25"/>
      <c r="G4" s="25"/>
      <c r="H4" s="25"/>
      <c r="I4" s="25"/>
      <c r="J4" s="24"/>
      <c r="K4" s="24"/>
      <c r="L4" s="24"/>
      <c r="M4" s="23"/>
    </row>
    <row r="5" spans="1:13" ht="15" customHeight="1">
      <c r="A5" s="130" t="s">
        <v>61</v>
      </c>
      <c r="B5" s="130"/>
      <c r="C5" s="131"/>
      <c r="D5" s="131"/>
      <c r="E5" s="131"/>
      <c r="F5" s="25"/>
      <c r="G5" s="25"/>
      <c r="H5" s="25"/>
      <c r="I5" s="25"/>
      <c r="J5" s="24"/>
      <c r="K5" s="24"/>
      <c r="L5" s="24"/>
      <c r="M5" s="23"/>
    </row>
    <row r="6" spans="1:13" ht="15" customHeight="1">
      <c r="A6" s="131" t="s">
        <v>62</v>
      </c>
      <c r="B6" s="131"/>
      <c r="C6" s="131"/>
      <c r="D6" s="131"/>
      <c r="E6" s="131"/>
      <c r="F6" s="25"/>
      <c r="G6" s="25"/>
      <c r="H6" s="25"/>
      <c r="I6" s="25"/>
      <c r="J6" s="24"/>
      <c r="K6" s="24"/>
      <c r="L6" s="24"/>
      <c r="M6" s="23"/>
    </row>
    <row r="7" spans="1:13" ht="15" customHeight="1">
      <c r="A7" s="130" t="s">
        <v>63</v>
      </c>
      <c r="B7" s="130"/>
      <c r="C7" s="131"/>
      <c r="D7" s="131"/>
      <c r="E7" s="131"/>
      <c r="F7" s="25"/>
      <c r="G7" s="25"/>
      <c r="H7" s="25"/>
      <c r="I7" s="25"/>
      <c r="J7" s="24"/>
      <c r="K7" s="24"/>
      <c r="L7" s="24"/>
      <c r="M7" s="23"/>
    </row>
    <row r="8" spans="1:13" ht="15" customHeight="1">
      <c r="A8" s="130" t="s">
        <v>64</v>
      </c>
      <c r="B8" s="130"/>
      <c r="C8" s="130"/>
      <c r="D8" s="130"/>
      <c r="E8" s="130"/>
      <c r="F8" s="25"/>
      <c r="G8" s="25"/>
      <c r="H8" s="25"/>
      <c r="I8" s="25"/>
      <c r="J8" s="24"/>
      <c r="K8" s="24"/>
      <c r="L8" s="24"/>
      <c r="M8" s="23"/>
    </row>
    <row r="9" spans="1:13" ht="15" customHeight="1">
      <c r="A9" s="131" t="s">
        <v>65</v>
      </c>
      <c r="B9" s="131"/>
      <c r="C9" s="131"/>
      <c r="D9" s="131"/>
      <c r="E9" s="131"/>
    </row>
    <row r="10" spans="1:13">
      <c r="A10" s="38"/>
      <c r="B10" s="38"/>
      <c r="C10" s="25"/>
      <c r="D10" s="25"/>
      <c r="E10" s="25"/>
      <c r="F10" s="25"/>
      <c r="G10" s="25"/>
      <c r="H10" s="25"/>
      <c r="I10" s="25"/>
      <c r="J10" s="24"/>
      <c r="K10" s="24"/>
      <c r="L10" s="24"/>
      <c r="M10" s="23"/>
    </row>
    <row r="11" spans="1:13" s="6" customFormat="1" ht="15" customHeight="1">
      <c r="A11" s="140" t="s">
        <v>31</v>
      </c>
      <c r="B11" s="132" t="s">
        <v>88</v>
      </c>
      <c r="C11" s="141" t="s">
        <v>32</v>
      </c>
      <c r="D11" s="141" t="s">
        <v>33</v>
      </c>
      <c r="E11" s="141"/>
      <c r="F11" s="141"/>
      <c r="G11" s="142" t="s">
        <v>37</v>
      </c>
      <c r="H11" s="142" t="s">
        <v>72</v>
      </c>
      <c r="I11" s="142" t="s">
        <v>39</v>
      </c>
      <c r="J11" s="142" t="s">
        <v>40</v>
      </c>
      <c r="K11" s="142"/>
      <c r="L11" s="142"/>
      <c r="M11" s="142"/>
    </row>
    <row r="12" spans="1:13" s="6" customFormat="1" ht="15" customHeight="1">
      <c r="A12" s="140"/>
      <c r="B12" s="133"/>
      <c r="C12" s="141"/>
      <c r="D12" s="141"/>
      <c r="E12" s="141"/>
      <c r="F12" s="141"/>
      <c r="G12" s="142"/>
      <c r="H12" s="142"/>
      <c r="I12" s="142"/>
      <c r="J12" s="129" t="s">
        <v>34</v>
      </c>
      <c r="K12" s="141" t="s">
        <v>44</v>
      </c>
      <c r="L12" s="141"/>
      <c r="M12" s="143" t="s">
        <v>43</v>
      </c>
    </row>
    <row r="13" spans="1:13" s="6" customFormat="1" ht="34.9" customHeight="1">
      <c r="A13" s="140"/>
      <c r="B13" s="133"/>
      <c r="C13" s="141"/>
      <c r="D13" s="141" t="s">
        <v>34</v>
      </c>
      <c r="E13" s="142" t="s">
        <v>35</v>
      </c>
      <c r="F13" s="142" t="s">
        <v>36</v>
      </c>
      <c r="G13" s="142"/>
      <c r="H13" s="142"/>
      <c r="I13" s="142"/>
      <c r="J13" s="129"/>
      <c r="K13" s="129" t="s">
        <v>41</v>
      </c>
      <c r="L13" s="141" t="s">
        <v>42</v>
      </c>
      <c r="M13" s="143"/>
    </row>
    <row r="14" spans="1:13" s="6" customFormat="1" ht="30" customHeight="1">
      <c r="A14" s="140"/>
      <c r="B14" s="134"/>
      <c r="C14" s="141"/>
      <c r="D14" s="141"/>
      <c r="E14" s="142"/>
      <c r="F14" s="142"/>
      <c r="G14" s="142"/>
      <c r="H14" s="142"/>
      <c r="I14" s="142"/>
      <c r="J14" s="129"/>
      <c r="K14" s="129"/>
      <c r="L14" s="141"/>
      <c r="M14" s="143"/>
    </row>
    <row r="15" spans="1:13" s="6" customFormat="1" ht="30" customHeight="1">
      <c r="A15" s="35" t="s">
        <v>46</v>
      </c>
      <c r="B15" s="121"/>
      <c r="C15" s="49"/>
      <c r="D15" s="49"/>
      <c r="E15" s="51"/>
      <c r="F15" s="51"/>
      <c r="G15" s="51"/>
      <c r="H15" s="51"/>
      <c r="I15" s="51"/>
      <c r="J15" s="52"/>
      <c r="K15" s="52"/>
      <c r="L15" s="49"/>
      <c r="M15" s="53"/>
    </row>
    <row r="16" spans="1:13" s="91" customFormat="1" ht="16.149999999999999" customHeight="1">
      <c r="A16" s="86"/>
      <c r="B16" s="161"/>
      <c r="C16" s="87"/>
      <c r="D16" s="88"/>
      <c r="E16" s="89"/>
      <c r="F16" s="89"/>
      <c r="G16" s="89"/>
      <c r="H16" s="89"/>
      <c r="I16" s="89"/>
      <c r="J16" s="90"/>
      <c r="K16" s="90"/>
      <c r="L16" s="88"/>
      <c r="M16" s="88"/>
    </row>
    <row r="17" spans="1:19" s="6" customFormat="1" ht="15" customHeight="1">
      <c r="A17" s="35" t="s">
        <v>47</v>
      </c>
      <c r="B17" s="121"/>
      <c r="C17" s="10"/>
      <c r="D17" s="10"/>
      <c r="E17" s="34"/>
      <c r="F17" s="34"/>
      <c r="G17" s="46"/>
      <c r="H17" s="34"/>
      <c r="I17" s="34"/>
      <c r="J17" s="12"/>
      <c r="K17" s="12"/>
      <c r="L17" s="12"/>
      <c r="M17" s="33"/>
    </row>
    <row r="18" spans="1:19" s="7" customFormat="1" ht="15" customHeight="1">
      <c r="A18" s="100" t="s">
        <v>25</v>
      </c>
      <c r="B18" s="126" t="s">
        <v>78</v>
      </c>
      <c r="C18" s="17">
        <v>1</v>
      </c>
      <c r="D18" s="17">
        <v>3</v>
      </c>
      <c r="E18" s="101">
        <f t="shared" ref="E18:E23" si="0">(K18+L18+M18)/25</f>
        <v>1.88</v>
      </c>
      <c r="F18" s="101">
        <f t="shared" ref="F18:F23" si="1">D18-E18</f>
        <v>1.1200000000000001</v>
      </c>
      <c r="G18" s="17">
        <v>2</v>
      </c>
      <c r="H18" s="17" t="s">
        <v>3</v>
      </c>
      <c r="I18" s="17" t="s">
        <v>9</v>
      </c>
      <c r="J18" s="102">
        <v>75</v>
      </c>
      <c r="K18" s="102">
        <v>15</v>
      </c>
      <c r="L18" s="102">
        <v>30</v>
      </c>
      <c r="M18" s="17">
        <v>2</v>
      </c>
    </row>
    <row r="19" spans="1:19" s="31" customFormat="1" ht="15" customHeight="1">
      <c r="A19" s="100" t="s">
        <v>23</v>
      </c>
      <c r="B19" s="126" t="s">
        <v>87</v>
      </c>
      <c r="C19" s="17">
        <v>1</v>
      </c>
      <c r="D19" s="17">
        <v>2</v>
      </c>
      <c r="E19" s="101">
        <f t="shared" si="0"/>
        <v>1.28</v>
      </c>
      <c r="F19" s="101">
        <f t="shared" si="1"/>
        <v>0.72</v>
      </c>
      <c r="G19" s="17">
        <v>1</v>
      </c>
      <c r="H19" s="17" t="s">
        <v>3</v>
      </c>
      <c r="I19" s="17" t="s">
        <v>9</v>
      </c>
      <c r="J19" s="102">
        <v>50</v>
      </c>
      <c r="K19" s="102">
        <v>15</v>
      </c>
      <c r="L19" s="102">
        <v>15</v>
      </c>
      <c r="M19" s="17">
        <v>2</v>
      </c>
    </row>
    <row r="20" spans="1:19" s="7" customFormat="1" ht="15" customHeight="1">
      <c r="A20" s="100" t="s">
        <v>24</v>
      </c>
      <c r="B20" s="126" t="s">
        <v>80</v>
      </c>
      <c r="C20" s="17">
        <v>1</v>
      </c>
      <c r="D20" s="17">
        <v>4</v>
      </c>
      <c r="E20" s="101">
        <f t="shared" si="0"/>
        <v>2.36</v>
      </c>
      <c r="F20" s="101">
        <f t="shared" si="1"/>
        <v>1.6400000000000001</v>
      </c>
      <c r="G20" s="17">
        <v>3</v>
      </c>
      <c r="H20" s="17" t="s">
        <v>2</v>
      </c>
      <c r="I20" s="17" t="s">
        <v>9</v>
      </c>
      <c r="J20" s="102">
        <v>100</v>
      </c>
      <c r="K20" s="102">
        <v>25</v>
      </c>
      <c r="L20" s="102">
        <v>30</v>
      </c>
      <c r="M20" s="17">
        <v>4</v>
      </c>
    </row>
    <row r="21" spans="1:19" s="31" customFormat="1" ht="15" customHeight="1">
      <c r="A21" s="100" t="s">
        <v>22</v>
      </c>
      <c r="B21" s="126" t="s">
        <v>79</v>
      </c>
      <c r="C21" s="17">
        <v>1</v>
      </c>
      <c r="D21" s="17">
        <v>2</v>
      </c>
      <c r="E21" s="101">
        <f t="shared" si="0"/>
        <v>1.28</v>
      </c>
      <c r="F21" s="101">
        <f t="shared" si="1"/>
        <v>0.72</v>
      </c>
      <c r="G21" s="17">
        <v>1</v>
      </c>
      <c r="H21" s="17" t="s">
        <v>3</v>
      </c>
      <c r="I21" s="17" t="s">
        <v>9</v>
      </c>
      <c r="J21" s="102">
        <v>50</v>
      </c>
      <c r="K21" s="102">
        <v>15</v>
      </c>
      <c r="L21" s="102">
        <v>15</v>
      </c>
      <c r="M21" s="17">
        <v>2</v>
      </c>
    </row>
    <row r="22" spans="1:19" s="31" customFormat="1" ht="15" customHeight="1">
      <c r="A22" s="100" t="s">
        <v>21</v>
      </c>
      <c r="B22" s="126" t="s">
        <v>83</v>
      </c>
      <c r="C22" s="17">
        <v>1</v>
      </c>
      <c r="D22" s="17">
        <v>2</v>
      </c>
      <c r="E22" s="101">
        <f t="shared" si="0"/>
        <v>1.28</v>
      </c>
      <c r="F22" s="101">
        <f t="shared" si="1"/>
        <v>0.72</v>
      </c>
      <c r="G22" s="17">
        <v>1</v>
      </c>
      <c r="H22" s="17" t="s">
        <v>3</v>
      </c>
      <c r="I22" s="17" t="s">
        <v>9</v>
      </c>
      <c r="J22" s="102">
        <v>50</v>
      </c>
      <c r="K22" s="102">
        <v>15</v>
      </c>
      <c r="L22" s="102">
        <v>15</v>
      </c>
      <c r="M22" s="17">
        <v>2</v>
      </c>
    </row>
    <row r="23" spans="1:19" s="31" customFormat="1" ht="15" customHeight="1">
      <c r="A23" s="100" t="s">
        <v>17</v>
      </c>
      <c r="B23" s="126" t="s">
        <v>84</v>
      </c>
      <c r="C23" s="17">
        <v>1</v>
      </c>
      <c r="D23" s="17">
        <v>2</v>
      </c>
      <c r="E23" s="101">
        <f t="shared" si="0"/>
        <v>1.28</v>
      </c>
      <c r="F23" s="101">
        <f t="shared" si="1"/>
        <v>0.72</v>
      </c>
      <c r="G23" s="17">
        <v>1</v>
      </c>
      <c r="H23" s="17" t="s">
        <v>3</v>
      </c>
      <c r="I23" s="17" t="s">
        <v>9</v>
      </c>
      <c r="J23" s="102">
        <v>50</v>
      </c>
      <c r="K23" s="102">
        <v>15</v>
      </c>
      <c r="L23" s="102">
        <v>15</v>
      </c>
      <c r="M23" s="17">
        <v>2</v>
      </c>
    </row>
    <row r="24" spans="1:19" ht="15" customHeight="1">
      <c r="A24" s="32" t="s">
        <v>30</v>
      </c>
      <c r="B24" s="32"/>
      <c r="C24" s="17"/>
      <c r="D24" s="17"/>
      <c r="E24" s="101"/>
      <c r="F24" s="101"/>
      <c r="G24" s="17"/>
      <c r="H24" s="17"/>
      <c r="I24" s="17"/>
      <c r="J24" s="102"/>
      <c r="K24" s="102"/>
      <c r="L24" s="102"/>
      <c r="M24" s="17"/>
    </row>
    <row r="25" spans="1:19" s="31" customFormat="1" ht="15" customHeight="1">
      <c r="A25" s="100" t="s">
        <v>20</v>
      </c>
      <c r="B25" s="126" t="s">
        <v>81</v>
      </c>
      <c r="C25" s="17">
        <v>1</v>
      </c>
      <c r="D25" s="17">
        <v>5</v>
      </c>
      <c r="E25" s="101">
        <f t="shared" ref="E25:E27" si="2">(K25+L25+M25)/25</f>
        <v>3.16</v>
      </c>
      <c r="F25" s="101">
        <f t="shared" ref="F25:F27" si="3">D25-E25</f>
        <v>1.8399999999999999</v>
      </c>
      <c r="G25" s="17">
        <v>3</v>
      </c>
      <c r="H25" s="17" t="s">
        <v>2</v>
      </c>
      <c r="I25" s="17" t="s">
        <v>9</v>
      </c>
      <c r="J25" s="102">
        <v>125</v>
      </c>
      <c r="K25" s="102">
        <v>30</v>
      </c>
      <c r="L25" s="102">
        <v>45</v>
      </c>
      <c r="M25" s="17">
        <v>4</v>
      </c>
    </row>
    <row r="26" spans="1:19" s="7" customFormat="1" ht="15" customHeight="1">
      <c r="A26" s="100" t="s">
        <v>19</v>
      </c>
      <c r="B26" s="126" t="s">
        <v>85</v>
      </c>
      <c r="C26" s="17">
        <v>1</v>
      </c>
      <c r="D26" s="17">
        <v>3</v>
      </c>
      <c r="E26" s="101">
        <f t="shared" si="2"/>
        <v>1.96</v>
      </c>
      <c r="F26" s="101">
        <f t="shared" si="3"/>
        <v>1.04</v>
      </c>
      <c r="G26" s="17">
        <v>2</v>
      </c>
      <c r="H26" s="17" t="s">
        <v>2</v>
      </c>
      <c r="I26" s="17" t="s">
        <v>9</v>
      </c>
      <c r="J26" s="102">
        <v>75</v>
      </c>
      <c r="K26" s="102">
        <v>15</v>
      </c>
      <c r="L26" s="102">
        <v>30</v>
      </c>
      <c r="M26" s="17">
        <v>4</v>
      </c>
    </row>
    <row r="27" spans="1:19" s="7" customFormat="1" ht="15" customHeight="1">
      <c r="A27" s="100" t="s">
        <v>18</v>
      </c>
      <c r="B27" s="126" t="s">
        <v>86</v>
      </c>
      <c r="C27" s="17">
        <v>1</v>
      </c>
      <c r="D27" s="17">
        <v>3</v>
      </c>
      <c r="E27" s="101">
        <f t="shared" si="2"/>
        <v>2.2799999999999998</v>
      </c>
      <c r="F27" s="101">
        <f t="shared" si="3"/>
        <v>0.7200000000000002</v>
      </c>
      <c r="G27" s="17">
        <v>2</v>
      </c>
      <c r="H27" s="17" t="s">
        <v>3</v>
      </c>
      <c r="I27" s="17" t="s">
        <v>9</v>
      </c>
      <c r="J27" s="102">
        <v>75</v>
      </c>
      <c r="K27" s="102">
        <v>15</v>
      </c>
      <c r="L27" s="102">
        <v>40</v>
      </c>
      <c r="M27" s="17">
        <v>2</v>
      </c>
    </row>
    <row r="28" spans="1:19" s="7" customFormat="1" ht="28.9" customHeight="1">
      <c r="A28" s="100" t="s">
        <v>27</v>
      </c>
      <c r="B28" s="127" t="s">
        <v>82</v>
      </c>
      <c r="C28" s="17">
        <v>1</v>
      </c>
      <c r="D28" s="17">
        <v>2</v>
      </c>
      <c r="E28" s="101">
        <f t="shared" ref="E28" si="4">(K28+L28+M28)/25</f>
        <v>1.28</v>
      </c>
      <c r="F28" s="101">
        <f t="shared" ref="F28" si="5">D28-E28</f>
        <v>0.72</v>
      </c>
      <c r="G28" s="17">
        <v>2</v>
      </c>
      <c r="H28" s="17" t="s">
        <v>3</v>
      </c>
      <c r="I28" s="17" t="s">
        <v>16</v>
      </c>
      <c r="J28" s="102">
        <v>50</v>
      </c>
      <c r="K28" s="102"/>
      <c r="L28" s="102">
        <v>30</v>
      </c>
      <c r="M28" s="17">
        <v>2</v>
      </c>
    </row>
    <row r="29" spans="1:19" s="91" customFormat="1" ht="16.149999999999999" customHeight="1">
      <c r="A29" s="103" t="s">
        <v>74</v>
      </c>
      <c r="B29" s="162"/>
      <c r="C29" s="104">
        <v>1</v>
      </c>
      <c r="D29" s="98">
        <v>2</v>
      </c>
      <c r="E29" s="105">
        <v>1.28</v>
      </c>
      <c r="F29" s="105">
        <v>0.72</v>
      </c>
      <c r="G29" s="105">
        <v>1</v>
      </c>
      <c r="H29" s="105" t="s">
        <v>3</v>
      </c>
      <c r="I29" s="105" t="s">
        <v>16</v>
      </c>
      <c r="J29" s="58">
        <v>50</v>
      </c>
      <c r="K29" s="58">
        <v>0</v>
      </c>
      <c r="L29" s="98">
        <v>40</v>
      </c>
      <c r="M29" s="98">
        <v>2</v>
      </c>
    </row>
    <row r="30" spans="1:19" ht="15" customHeight="1">
      <c r="A30" s="106" t="s">
        <v>67</v>
      </c>
      <c r="B30" s="106"/>
      <c r="C30" s="17"/>
      <c r="D30" s="107">
        <f>SUM(D16:D29)</f>
        <v>30</v>
      </c>
      <c r="E30" s="107">
        <f t="shared" ref="E30:G30" si="6">SUM(E16:E29)</f>
        <v>19.320000000000004</v>
      </c>
      <c r="F30" s="107">
        <f t="shared" si="6"/>
        <v>10.680000000000001</v>
      </c>
      <c r="G30" s="107">
        <f t="shared" si="6"/>
        <v>19</v>
      </c>
      <c r="H30" s="107"/>
      <c r="I30" s="107"/>
      <c r="J30" s="107">
        <f t="shared" ref="J30:M30" si="7">SUM(J16:J29)</f>
        <v>750</v>
      </c>
      <c r="K30" s="107">
        <f t="shared" si="7"/>
        <v>160</v>
      </c>
      <c r="L30" s="107">
        <f t="shared" si="7"/>
        <v>305</v>
      </c>
      <c r="M30" s="107">
        <f t="shared" si="7"/>
        <v>28</v>
      </c>
      <c r="N30" s="7"/>
      <c r="O30" s="157"/>
      <c r="P30" s="157"/>
      <c r="Q30" s="157"/>
      <c r="R30" s="157"/>
      <c r="S30" s="7"/>
    </row>
    <row r="31" spans="1:19" ht="17.45" customHeight="1">
      <c r="A31" s="27"/>
      <c r="B31" s="27"/>
      <c r="C31" s="26"/>
      <c r="D31" s="26"/>
      <c r="E31" s="26"/>
      <c r="F31" s="26"/>
      <c r="G31" s="26"/>
      <c r="H31" s="26"/>
      <c r="I31" s="26"/>
      <c r="J31" s="37"/>
      <c r="K31" s="37"/>
      <c r="L31" s="37"/>
      <c r="M31" s="36"/>
      <c r="N31" s="7"/>
      <c r="O31" s="7"/>
      <c r="P31" s="7"/>
      <c r="Q31" s="7"/>
      <c r="R31" s="7"/>
      <c r="S31" s="7"/>
    </row>
    <row r="32" spans="1:19" ht="15" customHeight="1">
      <c r="A32" s="27"/>
      <c r="B32" s="27"/>
      <c r="C32" s="26"/>
      <c r="D32" s="26"/>
      <c r="E32" s="26"/>
      <c r="F32" s="26"/>
      <c r="G32" s="26"/>
      <c r="H32" s="26"/>
      <c r="I32" s="26"/>
      <c r="J32" s="37"/>
      <c r="K32" s="37"/>
      <c r="L32" s="37"/>
      <c r="M32" s="36"/>
      <c r="N32" s="7"/>
      <c r="O32" s="7"/>
      <c r="P32" s="7"/>
      <c r="Q32" s="7"/>
      <c r="R32" s="7"/>
      <c r="S32" s="7"/>
    </row>
    <row r="33" spans="1:19" s="6" customFormat="1" ht="15" customHeight="1">
      <c r="A33" s="146" t="s">
        <v>31</v>
      </c>
      <c r="B33" s="95"/>
      <c r="C33" s="137" t="s">
        <v>32</v>
      </c>
      <c r="D33" s="141" t="s">
        <v>33</v>
      </c>
      <c r="E33" s="141"/>
      <c r="F33" s="141"/>
      <c r="G33" s="144" t="s">
        <v>37</v>
      </c>
      <c r="H33" s="144" t="s">
        <v>38</v>
      </c>
      <c r="I33" s="144" t="s">
        <v>39</v>
      </c>
      <c r="J33" s="142" t="s">
        <v>40</v>
      </c>
      <c r="K33" s="142"/>
      <c r="L33" s="142"/>
      <c r="M33" s="142"/>
      <c r="N33" s="9"/>
      <c r="O33" s="9"/>
      <c r="P33" s="9"/>
      <c r="Q33" s="9"/>
      <c r="R33" s="9"/>
      <c r="S33" s="9"/>
    </row>
    <row r="34" spans="1:19" s="6" customFormat="1" ht="15" customHeight="1">
      <c r="A34" s="147"/>
      <c r="B34" s="96"/>
      <c r="C34" s="149"/>
      <c r="D34" s="141"/>
      <c r="E34" s="141"/>
      <c r="F34" s="141"/>
      <c r="G34" s="150"/>
      <c r="H34" s="150"/>
      <c r="I34" s="150"/>
      <c r="J34" s="135" t="s">
        <v>34</v>
      </c>
      <c r="K34" s="152" t="s">
        <v>44</v>
      </c>
      <c r="L34" s="153"/>
      <c r="M34" s="154" t="s">
        <v>43</v>
      </c>
    </row>
    <row r="35" spans="1:19" s="6" customFormat="1" ht="15" customHeight="1">
      <c r="A35" s="147"/>
      <c r="B35" s="96"/>
      <c r="C35" s="149"/>
      <c r="D35" s="137" t="s">
        <v>34</v>
      </c>
      <c r="E35" s="144" t="s">
        <v>35</v>
      </c>
      <c r="F35" s="144" t="s">
        <v>36</v>
      </c>
      <c r="G35" s="150"/>
      <c r="H35" s="150"/>
      <c r="I35" s="150"/>
      <c r="J35" s="151"/>
      <c r="K35" s="135" t="s">
        <v>41</v>
      </c>
      <c r="L35" s="137" t="s">
        <v>42</v>
      </c>
      <c r="M35" s="155"/>
    </row>
    <row r="36" spans="1:19" s="6" customFormat="1" ht="48.6" customHeight="1">
      <c r="A36" s="148"/>
      <c r="B36" s="97"/>
      <c r="C36" s="138"/>
      <c r="D36" s="138"/>
      <c r="E36" s="145"/>
      <c r="F36" s="145"/>
      <c r="G36" s="145"/>
      <c r="H36" s="145"/>
      <c r="I36" s="145"/>
      <c r="J36" s="136"/>
      <c r="K36" s="136"/>
      <c r="L36" s="138"/>
      <c r="M36" s="156"/>
    </row>
    <row r="37" spans="1:19" s="6" customFormat="1" ht="15" customHeight="1">
      <c r="A37" s="35" t="s">
        <v>45</v>
      </c>
      <c r="B37" s="121"/>
      <c r="C37" s="10"/>
      <c r="D37" s="10"/>
      <c r="E37" s="34"/>
      <c r="F37" s="34"/>
      <c r="G37" s="46"/>
      <c r="H37" s="34"/>
      <c r="I37" s="34"/>
      <c r="J37" s="12"/>
      <c r="K37" s="12"/>
      <c r="L37" s="12"/>
      <c r="M37" s="33"/>
    </row>
    <row r="38" spans="1:19" ht="15" customHeight="1">
      <c r="A38" s="108" t="s">
        <v>48</v>
      </c>
      <c r="B38" s="108"/>
      <c r="C38" s="94"/>
      <c r="D38" s="94"/>
      <c r="E38" s="109"/>
      <c r="F38" s="110"/>
      <c r="G38" s="94"/>
      <c r="H38" s="94"/>
      <c r="I38" s="94"/>
      <c r="J38" s="63">
        <v>250</v>
      </c>
      <c r="K38" s="63"/>
      <c r="L38" s="63"/>
      <c r="M38" s="94"/>
    </row>
    <row r="39" spans="1:19" ht="15" customHeight="1">
      <c r="A39" s="108" t="s">
        <v>28</v>
      </c>
      <c r="B39" s="126" t="s">
        <v>89</v>
      </c>
      <c r="C39" s="94">
        <v>2</v>
      </c>
      <c r="D39" s="94">
        <v>2</v>
      </c>
      <c r="E39" s="109">
        <f t="shared" ref="E39:E40" si="8">(K39+L39+M39)/25</f>
        <v>1.2</v>
      </c>
      <c r="F39" s="110">
        <f t="shared" ref="F39:F40" si="9">D39-E39</f>
        <v>0.8</v>
      </c>
      <c r="G39" s="94">
        <v>0</v>
      </c>
      <c r="H39" s="17" t="s">
        <v>3</v>
      </c>
      <c r="I39" s="94" t="s">
        <v>9</v>
      </c>
      <c r="J39" s="63">
        <v>50</v>
      </c>
      <c r="K39" s="63">
        <v>30</v>
      </c>
      <c r="L39" s="63"/>
      <c r="M39" s="94"/>
    </row>
    <row r="40" spans="1:19" ht="15" customHeight="1">
      <c r="A40" s="108" t="s">
        <v>29</v>
      </c>
      <c r="B40" s="126" t="s">
        <v>90</v>
      </c>
      <c r="C40" s="94">
        <v>2</v>
      </c>
      <c r="D40" s="94">
        <v>8</v>
      </c>
      <c r="E40" s="109">
        <f t="shared" si="8"/>
        <v>4</v>
      </c>
      <c r="F40" s="110">
        <f t="shared" si="9"/>
        <v>4</v>
      </c>
      <c r="G40" s="94">
        <v>8</v>
      </c>
      <c r="H40" s="17" t="s">
        <v>3</v>
      </c>
      <c r="I40" s="94" t="s">
        <v>16</v>
      </c>
      <c r="J40" s="63">
        <v>200</v>
      </c>
      <c r="K40" s="63"/>
      <c r="L40" s="63">
        <v>100</v>
      </c>
      <c r="M40" s="94"/>
    </row>
    <row r="41" spans="1:19" ht="15" customHeight="1">
      <c r="A41" s="32" t="s">
        <v>30</v>
      </c>
      <c r="B41" s="32"/>
      <c r="C41" s="94"/>
      <c r="D41" s="94"/>
      <c r="E41" s="109"/>
      <c r="F41" s="110"/>
      <c r="G41" s="94"/>
      <c r="H41" s="94"/>
      <c r="I41" s="94"/>
      <c r="J41" s="63"/>
      <c r="K41" s="63"/>
      <c r="L41" s="63"/>
      <c r="M41" s="94"/>
    </row>
    <row r="42" spans="1:19" s="7" customFormat="1" ht="15" customHeight="1">
      <c r="A42" s="100" t="s">
        <v>49</v>
      </c>
      <c r="B42" s="100"/>
      <c r="C42" s="94"/>
      <c r="D42" s="94"/>
      <c r="E42" s="109"/>
      <c r="F42" s="110"/>
      <c r="G42" s="94"/>
      <c r="H42" s="94"/>
      <c r="I42" s="94"/>
      <c r="J42" s="63">
        <v>100</v>
      </c>
      <c r="K42" s="63"/>
      <c r="L42" s="63"/>
      <c r="M42" s="94"/>
    </row>
    <row r="43" spans="1:19" s="7" customFormat="1" ht="15" customHeight="1">
      <c r="A43" s="100" t="s">
        <v>15</v>
      </c>
      <c r="B43" s="126" t="s">
        <v>91</v>
      </c>
      <c r="C43" s="94">
        <v>2</v>
      </c>
      <c r="D43" s="94">
        <v>2</v>
      </c>
      <c r="E43" s="109">
        <f>(K43+L43+M43)/25</f>
        <v>1.2</v>
      </c>
      <c r="F43" s="110">
        <f>D43-E43</f>
        <v>0.8</v>
      </c>
      <c r="G43" s="94">
        <v>0</v>
      </c>
      <c r="H43" s="17" t="s">
        <v>3</v>
      </c>
      <c r="I43" s="94" t="s">
        <v>9</v>
      </c>
      <c r="J43" s="63">
        <v>50</v>
      </c>
      <c r="K43" s="63">
        <v>30</v>
      </c>
      <c r="L43" s="63"/>
      <c r="M43" s="94"/>
    </row>
    <row r="44" spans="1:19" s="7" customFormat="1" ht="15" customHeight="1">
      <c r="A44" s="100" t="s">
        <v>14</v>
      </c>
      <c r="B44" s="126" t="s">
        <v>92</v>
      </c>
      <c r="C44" s="94">
        <v>2</v>
      </c>
      <c r="D44" s="94">
        <v>2</v>
      </c>
      <c r="E44" s="109">
        <f>(K44+L44+M44)/25</f>
        <v>1.2</v>
      </c>
      <c r="F44" s="110">
        <f>D44-E44</f>
        <v>0.8</v>
      </c>
      <c r="G44" s="94">
        <v>0</v>
      </c>
      <c r="H44" s="17" t="s">
        <v>3</v>
      </c>
      <c r="I44" s="94" t="s">
        <v>9</v>
      </c>
      <c r="J44" s="63">
        <v>50</v>
      </c>
      <c r="K44" s="63">
        <v>30</v>
      </c>
      <c r="L44" s="63"/>
      <c r="M44" s="94"/>
    </row>
    <row r="45" spans="1:19" s="31" customFormat="1" ht="15" customHeight="1">
      <c r="A45" s="100" t="s">
        <v>50</v>
      </c>
      <c r="B45" s="100"/>
      <c r="C45" s="94"/>
      <c r="D45" s="94"/>
      <c r="E45" s="109"/>
      <c r="F45" s="110"/>
      <c r="G45" s="94"/>
      <c r="H45" s="94"/>
      <c r="I45" s="94"/>
      <c r="J45" s="63">
        <v>200</v>
      </c>
      <c r="K45" s="63"/>
      <c r="L45" s="63"/>
      <c r="M45" s="94"/>
    </row>
    <row r="46" spans="1:19" s="31" customFormat="1" ht="15" customHeight="1">
      <c r="A46" s="100" t="s">
        <v>13</v>
      </c>
      <c r="B46" s="127" t="s">
        <v>93</v>
      </c>
      <c r="C46" s="94">
        <v>2</v>
      </c>
      <c r="D46" s="94">
        <v>2</v>
      </c>
      <c r="E46" s="109">
        <f>(K46+L46+M46)/25</f>
        <v>1.2</v>
      </c>
      <c r="F46" s="110">
        <f>D46-E46</f>
        <v>0.8</v>
      </c>
      <c r="G46" s="94">
        <v>0</v>
      </c>
      <c r="H46" s="94" t="s">
        <v>2</v>
      </c>
      <c r="I46" s="94" t="s">
        <v>9</v>
      </c>
      <c r="J46" s="63">
        <v>50</v>
      </c>
      <c r="K46" s="63">
        <v>30</v>
      </c>
      <c r="L46" s="63"/>
      <c r="M46" s="94"/>
    </row>
    <row r="47" spans="1:19" s="31" customFormat="1" ht="15" customHeight="1">
      <c r="A47" s="100" t="s">
        <v>12</v>
      </c>
      <c r="B47" s="126" t="s">
        <v>94</v>
      </c>
      <c r="C47" s="94">
        <v>2</v>
      </c>
      <c r="D47" s="94">
        <v>3</v>
      </c>
      <c r="E47" s="109">
        <f>(K47+L47+M47)/25</f>
        <v>1.8</v>
      </c>
      <c r="F47" s="110">
        <f>D47-E47</f>
        <v>1.2</v>
      </c>
      <c r="G47" s="94">
        <v>0</v>
      </c>
      <c r="H47" s="17" t="s">
        <v>3</v>
      </c>
      <c r="I47" s="94" t="s">
        <v>9</v>
      </c>
      <c r="J47" s="63">
        <v>75</v>
      </c>
      <c r="K47" s="63">
        <v>45</v>
      </c>
      <c r="L47" s="63"/>
      <c r="M47" s="94"/>
    </row>
    <row r="48" spans="1:19" s="31" customFormat="1" ht="15" customHeight="1">
      <c r="A48" s="100" t="s">
        <v>11</v>
      </c>
      <c r="B48" s="126" t="s">
        <v>95</v>
      </c>
      <c r="C48" s="94">
        <v>2</v>
      </c>
      <c r="D48" s="94">
        <v>2</v>
      </c>
      <c r="E48" s="109">
        <f>(K48+L48+M48)/25</f>
        <v>1.2</v>
      </c>
      <c r="F48" s="110">
        <f>D48-E48</f>
        <v>0.8</v>
      </c>
      <c r="G48" s="94">
        <v>2</v>
      </c>
      <c r="H48" s="17" t="s">
        <v>3</v>
      </c>
      <c r="I48" s="94" t="s">
        <v>9</v>
      </c>
      <c r="J48" s="63">
        <v>50</v>
      </c>
      <c r="K48" s="63"/>
      <c r="L48" s="63">
        <v>30</v>
      </c>
      <c r="M48" s="94"/>
    </row>
    <row r="49" spans="1:13" s="31" customFormat="1" ht="15" customHeight="1">
      <c r="A49" s="100" t="s">
        <v>10</v>
      </c>
      <c r="B49" s="126" t="s">
        <v>96</v>
      </c>
      <c r="C49" s="94">
        <v>2</v>
      </c>
      <c r="D49" s="94">
        <v>1</v>
      </c>
      <c r="E49" s="109">
        <f>(K49+L49+M49)/25</f>
        <v>0.6</v>
      </c>
      <c r="F49" s="110">
        <f>D49-E49</f>
        <v>0.4</v>
      </c>
      <c r="G49" s="94">
        <v>0</v>
      </c>
      <c r="H49" s="17" t="s">
        <v>3</v>
      </c>
      <c r="I49" s="94" t="s">
        <v>9</v>
      </c>
      <c r="J49" s="63">
        <v>25</v>
      </c>
      <c r="K49" s="63">
        <v>15</v>
      </c>
      <c r="L49" s="63"/>
      <c r="M49" s="94"/>
    </row>
    <row r="50" spans="1:13" s="7" customFormat="1" ht="28.9" customHeight="1">
      <c r="A50" s="111" t="s">
        <v>51</v>
      </c>
      <c r="B50" s="111"/>
      <c r="C50" s="94"/>
      <c r="D50" s="94"/>
      <c r="E50" s="109"/>
      <c r="F50" s="110"/>
      <c r="G50" s="94"/>
      <c r="H50" s="94"/>
      <c r="I50" s="94"/>
      <c r="J50" s="63">
        <v>200</v>
      </c>
      <c r="K50" s="63"/>
      <c r="L50" s="63"/>
      <c r="M50" s="94"/>
    </row>
    <row r="51" spans="1:13" s="7" customFormat="1" ht="26.45" customHeight="1">
      <c r="A51" s="111" t="s">
        <v>8</v>
      </c>
      <c r="B51" s="111"/>
      <c r="C51" s="94">
        <v>2</v>
      </c>
      <c r="D51" s="94">
        <v>4</v>
      </c>
      <c r="E51" s="109">
        <f>(K51+L51+M51)/25</f>
        <v>2.4</v>
      </c>
      <c r="F51" s="110">
        <f>D51-E51</f>
        <v>1.6</v>
      </c>
      <c r="G51" s="94">
        <v>0</v>
      </c>
      <c r="H51" s="94" t="s">
        <v>2</v>
      </c>
      <c r="I51" s="94" t="s">
        <v>16</v>
      </c>
      <c r="J51" s="63">
        <v>100</v>
      </c>
      <c r="K51" s="63">
        <v>60</v>
      </c>
      <c r="L51" s="63"/>
      <c r="M51" s="94"/>
    </row>
    <row r="52" spans="1:13" s="7" customFormat="1" ht="15" customHeight="1">
      <c r="A52" s="111" t="s">
        <v>7</v>
      </c>
      <c r="B52" s="127" t="s">
        <v>93</v>
      </c>
      <c r="C52" s="94">
        <v>2</v>
      </c>
      <c r="D52" s="94">
        <v>4</v>
      </c>
      <c r="E52" s="109">
        <f>(K52+L52+M52)/25</f>
        <v>2.4</v>
      </c>
      <c r="F52" s="110">
        <f>D52-E52</f>
        <v>1.6</v>
      </c>
      <c r="G52" s="94">
        <v>4</v>
      </c>
      <c r="H52" s="94" t="s">
        <v>3</v>
      </c>
      <c r="I52" s="94" t="s">
        <v>16</v>
      </c>
      <c r="J52" s="63">
        <v>100</v>
      </c>
      <c r="K52" s="63"/>
      <c r="L52" s="63">
        <v>60</v>
      </c>
      <c r="M52" s="94"/>
    </row>
    <row r="53" spans="1:13" s="7" customFormat="1" ht="28.9" customHeight="1">
      <c r="A53" s="111" t="s">
        <v>6</v>
      </c>
      <c r="B53" s="126" t="s">
        <v>97</v>
      </c>
      <c r="C53" s="94">
        <v>2</v>
      </c>
      <c r="D53" s="94">
        <v>4</v>
      </c>
      <c r="E53" s="109">
        <f>(K53+L53+M53)/25</f>
        <v>2.4</v>
      </c>
      <c r="F53" s="110">
        <f>D53-E53</f>
        <v>1.6</v>
      </c>
      <c r="G53" s="94">
        <v>0</v>
      </c>
      <c r="H53" s="94" t="s">
        <v>2</v>
      </c>
      <c r="I53" s="94" t="s">
        <v>16</v>
      </c>
      <c r="J53" s="63">
        <v>100</v>
      </c>
      <c r="K53" s="63">
        <v>60</v>
      </c>
      <c r="L53" s="63"/>
      <c r="M53" s="94"/>
    </row>
    <row r="54" spans="1:13" s="7" customFormat="1" ht="24" customHeight="1">
      <c r="A54" s="111" t="s">
        <v>5</v>
      </c>
      <c r="B54" s="127" t="s">
        <v>98</v>
      </c>
      <c r="C54" s="94">
        <v>2</v>
      </c>
      <c r="D54" s="94">
        <v>4</v>
      </c>
      <c r="E54" s="109">
        <f>(K54+L54+M54)/25</f>
        <v>2.4</v>
      </c>
      <c r="F54" s="110">
        <f>D54-E54</f>
        <v>1.6</v>
      </c>
      <c r="G54" s="94">
        <v>4</v>
      </c>
      <c r="H54" s="94" t="s">
        <v>3</v>
      </c>
      <c r="I54" s="94" t="s">
        <v>16</v>
      </c>
      <c r="J54" s="63">
        <v>100</v>
      </c>
      <c r="K54" s="63"/>
      <c r="L54" s="63">
        <v>60</v>
      </c>
      <c r="M54" s="94"/>
    </row>
    <row r="55" spans="1:13" ht="15" customHeight="1">
      <c r="A55" s="106" t="s">
        <v>68</v>
      </c>
      <c r="B55" s="106"/>
      <c r="C55" s="94"/>
      <c r="D55" s="112">
        <f>SUM(D38:D52)</f>
        <v>30</v>
      </c>
      <c r="E55" s="113">
        <f>SUM(E38:E52)</f>
        <v>17.2</v>
      </c>
      <c r="F55" s="113">
        <f>SUM(F38:F52)</f>
        <v>12.799999999999999</v>
      </c>
      <c r="G55" s="112">
        <f>SUM(G38:G52)</f>
        <v>14</v>
      </c>
      <c r="H55" s="112"/>
      <c r="I55" s="112"/>
      <c r="J55" s="71">
        <f>J39+J40+J43+J44+J46+J47+J48+J49+J51+J52</f>
        <v>750</v>
      </c>
      <c r="K55" s="71">
        <f>SUM(K38:K52)</f>
        <v>240</v>
      </c>
      <c r="L55" s="71">
        <f>SUM(L38:L52)</f>
        <v>190</v>
      </c>
      <c r="M55" s="112">
        <f>SUM(M38:M50)</f>
        <v>0</v>
      </c>
    </row>
    <row r="56" spans="1:13" ht="15" customHeight="1">
      <c r="A56" s="27"/>
      <c r="B56" s="27"/>
      <c r="C56" s="26"/>
      <c r="D56" s="15"/>
      <c r="E56" s="15"/>
      <c r="F56" s="15"/>
      <c r="G56" s="15"/>
      <c r="H56" s="15"/>
      <c r="I56" s="15"/>
      <c r="J56" s="16"/>
      <c r="K56" s="16"/>
      <c r="L56" s="16"/>
      <c r="M56" s="15"/>
    </row>
    <row r="57" spans="1:13" ht="15.6" customHeight="1">
      <c r="A57" s="160"/>
      <c r="B57" s="160"/>
      <c r="C57" s="160"/>
      <c r="D57" s="25"/>
      <c r="E57" s="25"/>
      <c r="F57" s="25"/>
      <c r="G57" s="25"/>
      <c r="H57" s="25"/>
      <c r="I57" s="25"/>
      <c r="J57" s="24"/>
      <c r="K57" s="24"/>
      <c r="L57" s="24"/>
      <c r="M57" s="23"/>
    </row>
    <row r="58" spans="1:13" s="6" customFormat="1" ht="15" customHeight="1">
      <c r="A58" s="146" t="s">
        <v>31</v>
      </c>
      <c r="B58" s="95"/>
      <c r="C58" s="137" t="s">
        <v>32</v>
      </c>
      <c r="D58" s="141" t="s">
        <v>33</v>
      </c>
      <c r="E58" s="141"/>
      <c r="F58" s="141"/>
      <c r="G58" s="144" t="s">
        <v>37</v>
      </c>
      <c r="H58" s="144" t="s">
        <v>38</v>
      </c>
      <c r="I58" s="144" t="s">
        <v>39</v>
      </c>
      <c r="J58" s="142" t="s">
        <v>40</v>
      </c>
      <c r="K58" s="142"/>
      <c r="L58" s="142"/>
      <c r="M58" s="142"/>
    </row>
    <row r="59" spans="1:13" s="6" customFormat="1" ht="15" customHeight="1">
      <c r="A59" s="147"/>
      <c r="B59" s="96"/>
      <c r="C59" s="149"/>
      <c r="D59" s="141"/>
      <c r="E59" s="141"/>
      <c r="F59" s="141"/>
      <c r="G59" s="150"/>
      <c r="H59" s="150"/>
      <c r="I59" s="150"/>
      <c r="J59" s="135" t="s">
        <v>34</v>
      </c>
      <c r="K59" s="152" t="s">
        <v>44</v>
      </c>
      <c r="L59" s="153"/>
      <c r="M59" s="154" t="s">
        <v>43</v>
      </c>
    </row>
    <row r="60" spans="1:13" s="6" customFormat="1" ht="15" customHeight="1">
      <c r="A60" s="147"/>
      <c r="B60" s="96"/>
      <c r="C60" s="149"/>
      <c r="D60" s="137" t="s">
        <v>34</v>
      </c>
      <c r="E60" s="144" t="s">
        <v>35</v>
      </c>
      <c r="F60" s="144" t="s">
        <v>36</v>
      </c>
      <c r="G60" s="150"/>
      <c r="H60" s="150"/>
      <c r="I60" s="150"/>
      <c r="J60" s="151"/>
      <c r="K60" s="135" t="s">
        <v>41</v>
      </c>
      <c r="L60" s="137" t="s">
        <v>42</v>
      </c>
      <c r="M60" s="155"/>
    </row>
    <row r="61" spans="1:13" s="6" customFormat="1" ht="42" customHeight="1">
      <c r="A61" s="148"/>
      <c r="B61" s="97"/>
      <c r="C61" s="138"/>
      <c r="D61" s="138"/>
      <c r="E61" s="145"/>
      <c r="F61" s="145"/>
      <c r="G61" s="145"/>
      <c r="H61" s="145"/>
      <c r="I61" s="145"/>
      <c r="J61" s="136"/>
      <c r="K61" s="136"/>
      <c r="L61" s="138"/>
      <c r="M61" s="156"/>
    </row>
    <row r="62" spans="1:13" ht="15" customHeight="1">
      <c r="A62" s="32" t="s">
        <v>30</v>
      </c>
      <c r="B62" s="32"/>
      <c r="C62" s="45"/>
      <c r="D62" s="45"/>
      <c r="E62" s="30"/>
      <c r="F62" s="13"/>
      <c r="G62" s="45"/>
      <c r="H62" s="45"/>
      <c r="I62" s="45"/>
      <c r="J62" s="29"/>
      <c r="K62" s="29"/>
      <c r="L62" s="29"/>
      <c r="M62" s="28"/>
    </row>
    <row r="63" spans="1:13" ht="15" customHeight="1">
      <c r="A63" s="114" t="s">
        <v>76</v>
      </c>
      <c r="B63" s="114"/>
      <c r="C63" s="19"/>
      <c r="D63" s="19"/>
      <c r="E63" s="20"/>
      <c r="F63" s="13"/>
      <c r="G63" s="19"/>
      <c r="H63" s="19"/>
      <c r="I63" s="19"/>
      <c r="J63" s="18"/>
      <c r="K63" s="18"/>
      <c r="L63" s="18"/>
      <c r="M63" s="19"/>
    </row>
    <row r="64" spans="1:13" s="7" customFormat="1" ht="15" customHeight="1">
      <c r="A64" s="115" t="s">
        <v>26</v>
      </c>
      <c r="B64" s="126" t="s">
        <v>99</v>
      </c>
      <c r="C64" s="21">
        <v>3</v>
      </c>
      <c r="D64" s="19">
        <v>4</v>
      </c>
      <c r="E64" s="20">
        <f>(K64+L64+M64)/25</f>
        <v>2.48</v>
      </c>
      <c r="F64" s="20">
        <f>D64-E64</f>
        <v>1.52</v>
      </c>
      <c r="G64" s="19">
        <v>3</v>
      </c>
      <c r="H64" s="19" t="s">
        <v>3</v>
      </c>
      <c r="I64" s="19" t="s">
        <v>16</v>
      </c>
      <c r="J64" s="18">
        <v>100</v>
      </c>
      <c r="K64" s="18">
        <v>15</v>
      </c>
      <c r="L64" s="128">
        <v>45</v>
      </c>
      <c r="M64" s="19">
        <v>2</v>
      </c>
    </row>
    <row r="65" spans="1:14" s="7" customFormat="1" ht="15" customHeight="1">
      <c r="A65" s="22" t="s">
        <v>4</v>
      </c>
      <c r="B65" s="126" t="s">
        <v>100</v>
      </c>
      <c r="C65" s="21">
        <v>3</v>
      </c>
      <c r="D65" s="19">
        <v>6</v>
      </c>
      <c r="E65" s="20">
        <f>(K65+L65+M65)/30</f>
        <v>5</v>
      </c>
      <c r="F65" s="20">
        <f>D65-E65</f>
        <v>1</v>
      </c>
      <c r="G65" s="19">
        <v>6</v>
      </c>
      <c r="H65" s="19" t="s">
        <v>3</v>
      </c>
      <c r="I65" s="19" t="s">
        <v>16</v>
      </c>
      <c r="J65" s="18">
        <v>150</v>
      </c>
      <c r="K65" s="18"/>
      <c r="L65" s="18"/>
      <c r="M65" s="19">
        <v>150</v>
      </c>
    </row>
    <row r="66" spans="1:14" s="7" customFormat="1" ht="15" customHeight="1">
      <c r="A66" s="116" t="s">
        <v>1</v>
      </c>
      <c r="B66" s="126" t="s">
        <v>101</v>
      </c>
      <c r="C66" s="21">
        <v>3</v>
      </c>
      <c r="D66" s="19">
        <v>20</v>
      </c>
      <c r="E66" s="20">
        <f>(K66+L66+M66)/25</f>
        <v>6</v>
      </c>
      <c r="F66" s="20">
        <f>D66-E66</f>
        <v>14</v>
      </c>
      <c r="G66" s="19">
        <v>20</v>
      </c>
      <c r="H66" s="19" t="s">
        <v>2</v>
      </c>
      <c r="I66" s="19" t="s">
        <v>16</v>
      </c>
      <c r="J66" s="18">
        <v>500</v>
      </c>
      <c r="K66" s="18"/>
      <c r="L66" s="18"/>
      <c r="M66" s="19">
        <v>150</v>
      </c>
    </row>
    <row r="67" spans="1:14" ht="15" customHeight="1">
      <c r="A67" s="114" t="s">
        <v>77</v>
      </c>
      <c r="B67" s="114"/>
      <c r="C67" s="19"/>
      <c r="D67" s="19"/>
      <c r="E67" s="20"/>
      <c r="F67" s="13"/>
      <c r="G67" s="19"/>
      <c r="H67" s="19"/>
      <c r="I67" s="19"/>
      <c r="J67" s="18"/>
      <c r="K67" s="18"/>
      <c r="L67" s="18"/>
      <c r="M67" s="19"/>
    </row>
    <row r="68" spans="1:14" s="7" customFormat="1" ht="15" customHeight="1">
      <c r="A68" s="115" t="s">
        <v>71</v>
      </c>
      <c r="B68" s="122"/>
      <c r="C68" s="21">
        <v>3</v>
      </c>
      <c r="D68" s="19">
        <v>24</v>
      </c>
      <c r="E68" s="20">
        <v>0</v>
      </c>
      <c r="F68" s="20">
        <v>24</v>
      </c>
      <c r="G68" s="19">
        <v>24</v>
      </c>
      <c r="H68" s="19" t="s">
        <v>3</v>
      </c>
      <c r="I68" s="19" t="s">
        <v>16</v>
      </c>
      <c r="J68" s="18">
        <v>600</v>
      </c>
      <c r="K68" s="18"/>
      <c r="L68" s="18"/>
      <c r="M68" s="19"/>
    </row>
    <row r="69" spans="1:14" s="7" customFormat="1" ht="15" customHeight="1">
      <c r="A69" s="22" t="s">
        <v>0</v>
      </c>
      <c r="B69" s="123"/>
      <c r="C69" s="21">
        <v>3</v>
      </c>
      <c r="D69" s="19">
        <v>6</v>
      </c>
      <c r="E69" s="20">
        <v>0</v>
      </c>
      <c r="F69" s="20">
        <v>6</v>
      </c>
      <c r="G69" s="19">
        <v>6</v>
      </c>
      <c r="H69" s="19" t="s">
        <v>2</v>
      </c>
      <c r="I69" s="19" t="s">
        <v>16</v>
      </c>
      <c r="J69" s="18">
        <v>150</v>
      </c>
      <c r="K69" s="18"/>
      <c r="L69" s="18"/>
      <c r="M69" s="19"/>
    </row>
    <row r="70" spans="1:14" s="11" customFormat="1" ht="15" customHeight="1">
      <c r="A70" s="117" t="s">
        <v>69</v>
      </c>
      <c r="B70" s="117"/>
      <c r="C70" s="118"/>
      <c r="D70" s="118">
        <f>SUM(D64:D66)</f>
        <v>30</v>
      </c>
      <c r="E70" s="119">
        <f>SUM(E64:E66)</f>
        <v>13.48</v>
      </c>
      <c r="F70" s="119">
        <f>SUM(F64:F66)</f>
        <v>16.52</v>
      </c>
      <c r="G70" s="118">
        <f>SUM(G64:G66)</f>
        <v>29</v>
      </c>
      <c r="H70" s="118"/>
      <c r="I70" s="118"/>
      <c r="J70" s="120">
        <f>SUM(J64:J66)</f>
        <v>750</v>
      </c>
      <c r="K70" s="120">
        <f>SUM(K64:K66)</f>
        <v>15</v>
      </c>
      <c r="L70" s="120">
        <f>SUM(L64:L66)</f>
        <v>45</v>
      </c>
      <c r="M70" s="120">
        <f>SUM(M64:M66)</f>
        <v>302</v>
      </c>
    </row>
    <row r="71" spans="1:14" s="11" customFormat="1" ht="15" customHeight="1">
      <c r="A71" s="85" t="s">
        <v>73</v>
      </c>
      <c r="B71" s="85"/>
      <c r="C71" s="15"/>
      <c r="D71" s="15"/>
      <c r="E71" s="15"/>
      <c r="F71" s="15"/>
      <c r="G71" s="15"/>
      <c r="H71" s="15"/>
      <c r="I71" s="15"/>
      <c r="J71" s="16"/>
      <c r="K71" s="16"/>
      <c r="L71" s="16"/>
      <c r="M71" s="15"/>
    </row>
    <row r="72" spans="1:14" s="79" customFormat="1" ht="15" customHeight="1">
      <c r="A72" s="76"/>
      <c r="B72" s="76"/>
      <c r="C72" s="77"/>
      <c r="D72" s="77"/>
      <c r="E72" s="77"/>
      <c r="F72" s="77"/>
      <c r="G72" s="77"/>
      <c r="H72" s="77"/>
      <c r="I72" s="77"/>
      <c r="J72" s="78"/>
      <c r="K72" s="78"/>
      <c r="L72" s="78"/>
      <c r="M72" s="77"/>
    </row>
    <row r="73" spans="1:14" s="83" customFormat="1" ht="15" customHeight="1">
      <c r="A73" s="159" t="s">
        <v>70</v>
      </c>
      <c r="B73" s="159"/>
      <c r="C73" s="159"/>
      <c r="D73" s="159"/>
      <c r="E73" s="159"/>
      <c r="F73" s="159"/>
      <c r="G73" s="159"/>
      <c r="H73" s="80"/>
      <c r="I73" s="80"/>
      <c r="J73" s="81"/>
      <c r="K73" s="81"/>
      <c r="L73" s="81"/>
      <c r="M73" s="82"/>
    </row>
    <row r="74" spans="1:14" s="6" customFormat="1" ht="15" customHeight="1">
      <c r="A74" s="42"/>
      <c r="B74" s="42"/>
      <c r="C74" s="41"/>
      <c r="D74" s="41"/>
      <c r="E74" s="41"/>
      <c r="F74" s="41"/>
      <c r="G74" s="41"/>
      <c r="H74" s="41"/>
      <c r="I74" s="41"/>
      <c r="J74" s="43"/>
      <c r="K74" s="43"/>
      <c r="L74" s="43"/>
      <c r="M74" s="44"/>
      <c r="N74"/>
    </row>
    <row r="75" spans="1:14" s="6" customFormat="1" ht="15" customHeight="1">
      <c r="A75" s="146" t="s">
        <v>31</v>
      </c>
      <c r="B75" s="95"/>
      <c r="C75" s="137" t="s">
        <v>32</v>
      </c>
      <c r="D75" s="141" t="s">
        <v>33</v>
      </c>
      <c r="E75" s="141"/>
      <c r="F75" s="141"/>
      <c r="G75" s="144" t="s">
        <v>37</v>
      </c>
      <c r="H75" s="144" t="s">
        <v>38</v>
      </c>
      <c r="I75" s="144" t="s">
        <v>39</v>
      </c>
      <c r="J75" s="142" t="s">
        <v>40</v>
      </c>
      <c r="K75" s="142"/>
      <c r="L75" s="142"/>
      <c r="M75" s="142"/>
    </row>
    <row r="76" spans="1:14" s="6" customFormat="1" ht="15" customHeight="1">
      <c r="A76" s="147"/>
      <c r="B76" s="96"/>
      <c r="C76" s="149"/>
      <c r="D76" s="141"/>
      <c r="E76" s="141"/>
      <c r="F76" s="141"/>
      <c r="G76" s="150"/>
      <c r="H76" s="150"/>
      <c r="I76" s="150"/>
      <c r="J76" s="135" t="s">
        <v>34</v>
      </c>
      <c r="K76" s="152" t="s">
        <v>44</v>
      </c>
      <c r="L76" s="153"/>
      <c r="M76" s="154" t="s">
        <v>43</v>
      </c>
    </row>
    <row r="77" spans="1:14" s="6" customFormat="1" ht="55.15" customHeight="1">
      <c r="A77" s="147"/>
      <c r="B77" s="96"/>
      <c r="C77" s="149"/>
      <c r="D77" s="137" t="s">
        <v>34</v>
      </c>
      <c r="E77" s="144" t="s">
        <v>35</v>
      </c>
      <c r="F77" s="144" t="s">
        <v>36</v>
      </c>
      <c r="G77" s="150"/>
      <c r="H77" s="150"/>
      <c r="I77" s="150"/>
      <c r="J77" s="151"/>
      <c r="K77" s="135" t="s">
        <v>41</v>
      </c>
      <c r="L77" s="137" t="s">
        <v>42</v>
      </c>
      <c r="M77" s="155"/>
    </row>
    <row r="78" spans="1:14" s="7" customFormat="1" ht="15" customHeight="1">
      <c r="A78" s="148"/>
      <c r="B78" s="97"/>
      <c r="C78" s="138"/>
      <c r="D78" s="138"/>
      <c r="E78" s="145"/>
      <c r="F78" s="145"/>
      <c r="G78" s="145"/>
      <c r="H78" s="145"/>
      <c r="I78" s="145"/>
      <c r="J78" s="136"/>
      <c r="K78" s="136"/>
      <c r="L78" s="138"/>
      <c r="M78" s="156"/>
      <c r="N78" s="6"/>
    </row>
    <row r="79" spans="1:14" s="14" customFormat="1" ht="15.75" customHeight="1">
      <c r="A79" s="47" t="s">
        <v>54</v>
      </c>
      <c r="B79" s="97"/>
      <c r="C79" s="49"/>
      <c r="D79" s="92">
        <f>D82+D85+D88+D91</f>
        <v>90</v>
      </c>
      <c r="E79" s="55">
        <f t="shared" ref="E79:M79" si="10">E82+E85+E88+E91</f>
        <v>48.72</v>
      </c>
      <c r="F79" s="55">
        <f t="shared" si="10"/>
        <v>39.28</v>
      </c>
      <c r="G79" s="55">
        <f t="shared" si="10"/>
        <v>61</v>
      </c>
      <c r="H79" s="55"/>
      <c r="I79" s="55"/>
      <c r="J79" s="52">
        <f>J82+J85+J88+J91</f>
        <v>2200</v>
      </c>
      <c r="K79" s="52">
        <f>K82+K85+K88+K91</f>
        <v>415</v>
      </c>
      <c r="L79" s="52">
        <f t="shared" si="10"/>
        <v>500</v>
      </c>
      <c r="M79" s="52">
        <f t="shared" si="10"/>
        <v>328</v>
      </c>
      <c r="N79" s="6"/>
    </row>
    <row r="80" spans="1:14" ht="15" customHeight="1">
      <c r="A80" s="47"/>
      <c r="B80" s="97"/>
      <c r="C80" s="49"/>
      <c r="D80" s="56"/>
      <c r="E80" s="13"/>
      <c r="F80" s="13"/>
      <c r="G80" s="13"/>
      <c r="H80" s="57"/>
      <c r="I80" s="57"/>
      <c r="J80" s="58"/>
      <c r="K80" s="58"/>
      <c r="L80" s="58"/>
      <c r="M80" s="58"/>
      <c r="N80" s="6"/>
    </row>
    <row r="81" spans="1:14" ht="15" customHeight="1">
      <c r="A81" s="60" t="s">
        <v>52</v>
      </c>
      <c r="B81" s="93"/>
      <c r="C81" s="50"/>
      <c r="D81" s="50"/>
      <c r="E81" s="30"/>
      <c r="F81" s="30"/>
      <c r="G81" s="30"/>
      <c r="H81" s="50"/>
      <c r="I81" s="50"/>
      <c r="J81" s="29"/>
      <c r="K81" s="29"/>
      <c r="L81" s="29"/>
      <c r="M81" s="29"/>
      <c r="N81" s="6"/>
    </row>
    <row r="82" spans="1:14" ht="15" customHeight="1" thickBot="1">
      <c r="A82" s="61" t="s">
        <v>53</v>
      </c>
      <c r="B82" s="124"/>
      <c r="C82" s="49"/>
      <c r="D82" s="56">
        <f>D16</f>
        <v>0</v>
      </c>
      <c r="E82" s="56">
        <f>E16</f>
        <v>0</v>
      </c>
      <c r="F82" s="56">
        <f>F16</f>
        <v>0</v>
      </c>
      <c r="G82" s="56">
        <f>G16</f>
        <v>0</v>
      </c>
      <c r="H82" s="55"/>
      <c r="I82" s="55"/>
      <c r="J82" s="52">
        <f>J16</f>
        <v>0</v>
      </c>
      <c r="K82" s="52">
        <f>K16</f>
        <v>0</v>
      </c>
      <c r="L82" s="52">
        <f>L16</f>
        <v>0</v>
      </c>
      <c r="M82" s="52">
        <f>M16</f>
        <v>0</v>
      </c>
    </row>
    <row r="83" spans="1:14" s="11" customFormat="1" ht="15" customHeight="1" thickBot="1">
      <c r="A83" s="61" t="s">
        <v>55</v>
      </c>
      <c r="B83" s="124"/>
      <c r="C83" s="50"/>
      <c r="D83" s="56">
        <f>D16</f>
        <v>0</v>
      </c>
      <c r="E83" s="56">
        <f>E16</f>
        <v>0</v>
      </c>
      <c r="F83" s="56">
        <f>F16</f>
        <v>0</v>
      </c>
      <c r="G83" s="56">
        <f>G16</f>
        <v>0</v>
      </c>
      <c r="H83" s="55"/>
      <c r="I83" s="55"/>
      <c r="J83" s="52">
        <f>J16</f>
        <v>0</v>
      </c>
      <c r="K83" s="52">
        <f>K16</f>
        <v>0</v>
      </c>
      <c r="L83" s="52">
        <f>L16</f>
        <v>0</v>
      </c>
      <c r="M83" s="52">
        <f>M16</f>
        <v>0</v>
      </c>
      <c r="N83"/>
    </row>
    <row r="84" spans="1:14" ht="15" customHeight="1">
      <c r="A84" s="64" t="s">
        <v>56</v>
      </c>
      <c r="B84" s="64"/>
      <c r="C84" s="50"/>
      <c r="D84" s="65"/>
      <c r="E84" s="65"/>
      <c r="F84" s="65"/>
      <c r="G84" s="65"/>
      <c r="H84" s="65"/>
      <c r="I84" s="66"/>
      <c r="J84" s="63"/>
      <c r="K84" s="63"/>
      <c r="L84" s="58"/>
      <c r="M84" s="63"/>
    </row>
    <row r="85" spans="1:14" ht="15" customHeight="1" thickBot="1">
      <c r="A85" s="61" t="s">
        <v>53</v>
      </c>
      <c r="B85" s="124"/>
      <c r="C85" s="50"/>
      <c r="D85" s="65">
        <f>D39+D40</f>
        <v>10</v>
      </c>
      <c r="E85" s="65">
        <f>E39+E40</f>
        <v>5.2</v>
      </c>
      <c r="F85" s="65">
        <f>F39+F40</f>
        <v>4.8</v>
      </c>
      <c r="G85" s="65">
        <f>G39+G40</f>
        <v>8</v>
      </c>
      <c r="H85" s="63"/>
      <c r="I85" s="63"/>
      <c r="J85" s="63">
        <f>J38</f>
        <v>250</v>
      </c>
      <c r="K85" s="63">
        <f>K39+K40</f>
        <v>30</v>
      </c>
      <c r="L85" s="63">
        <f t="shared" ref="L85:M85" si="11">L39+L40</f>
        <v>100</v>
      </c>
      <c r="M85" s="63">
        <f t="shared" si="11"/>
        <v>0</v>
      </c>
    </row>
    <row r="86" spans="1:14" ht="15" customHeight="1" thickBot="1">
      <c r="A86" s="61" t="s">
        <v>55</v>
      </c>
      <c r="B86" s="124"/>
      <c r="C86" s="50"/>
      <c r="D86" s="65">
        <f>D40</f>
        <v>8</v>
      </c>
      <c r="E86" s="65">
        <f>E40</f>
        <v>4</v>
      </c>
      <c r="F86" s="65">
        <f>F40</f>
        <v>4</v>
      </c>
      <c r="G86" s="65">
        <f>G40</f>
        <v>8</v>
      </c>
      <c r="H86" s="63"/>
      <c r="I86" s="63"/>
      <c r="J86" s="63">
        <f>J40</f>
        <v>200</v>
      </c>
      <c r="K86" s="63">
        <f>K40</f>
        <v>0</v>
      </c>
      <c r="L86" s="63">
        <f>L40</f>
        <v>100</v>
      </c>
      <c r="M86" s="63">
        <f t="shared" ref="M86" si="12">M40</f>
        <v>0</v>
      </c>
    </row>
    <row r="87" spans="1:14" s="6" customFormat="1" ht="15" customHeight="1">
      <c r="A87" s="47" t="s">
        <v>57</v>
      </c>
      <c r="B87" s="97"/>
      <c r="C87" s="49"/>
      <c r="D87" s="59"/>
      <c r="E87" s="68"/>
      <c r="F87" s="68"/>
      <c r="G87" s="68"/>
      <c r="H87" s="68"/>
      <c r="I87" s="57"/>
      <c r="J87" s="58"/>
      <c r="K87" s="58"/>
      <c r="L87" s="58"/>
      <c r="M87" s="58"/>
    </row>
    <row r="88" spans="1:14" s="6" customFormat="1" ht="15" customHeight="1" thickBot="1">
      <c r="A88" s="61" t="s">
        <v>53</v>
      </c>
      <c r="B88" s="124"/>
      <c r="C88" s="50"/>
      <c r="D88" s="65">
        <f>D18+D19+D20+D21+D22+D23</f>
        <v>15</v>
      </c>
      <c r="E88" s="65">
        <f>E18+E19+E20+E21+E22+E23</f>
        <v>9.36</v>
      </c>
      <c r="F88" s="65">
        <f>F18+F19+F20+F21+F22+F23</f>
        <v>5.64</v>
      </c>
      <c r="G88" s="65">
        <f>G18+G19+G20+G21+G22+G23</f>
        <v>9</v>
      </c>
      <c r="H88" s="63"/>
      <c r="I88" s="63"/>
      <c r="J88" s="63">
        <f>J18+J19+J20+J21+J22+J23</f>
        <v>375</v>
      </c>
      <c r="K88" s="63">
        <f>K18+K19+K20+K21+K22+K23</f>
        <v>100</v>
      </c>
      <c r="L88" s="63">
        <f>L18+L19+L20+L21+L22+L23</f>
        <v>120</v>
      </c>
      <c r="M88" s="63">
        <f>M18+M19+M20+M21+M22+M23</f>
        <v>14</v>
      </c>
      <c r="N88"/>
    </row>
    <row r="89" spans="1:14" s="6" customFormat="1" ht="15" customHeight="1" thickBot="1">
      <c r="A89" s="61" t="s">
        <v>55</v>
      </c>
      <c r="B89" s="124"/>
      <c r="C89" s="48"/>
      <c r="D89" s="84">
        <v>0</v>
      </c>
      <c r="E89" s="84">
        <v>0</v>
      </c>
      <c r="F89" s="84">
        <v>0</v>
      </c>
      <c r="G89" s="84">
        <v>0</v>
      </c>
      <c r="H89" s="69"/>
      <c r="I89" s="69"/>
      <c r="J89" s="69">
        <v>0</v>
      </c>
      <c r="K89" s="69">
        <v>0</v>
      </c>
      <c r="L89" s="69">
        <v>0</v>
      </c>
      <c r="M89" s="69">
        <v>0</v>
      </c>
      <c r="N89"/>
    </row>
    <row r="90" spans="1:14" s="6" customFormat="1" ht="17.45" customHeight="1">
      <c r="A90" s="64" t="s">
        <v>58</v>
      </c>
      <c r="B90" s="64"/>
      <c r="C90" s="50"/>
      <c r="D90" s="65"/>
      <c r="E90" s="65"/>
      <c r="F90" s="65"/>
      <c r="G90" s="65"/>
      <c r="H90" s="65"/>
      <c r="I90" s="70"/>
      <c r="J90" s="63"/>
      <c r="K90" s="63"/>
      <c r="L90" s="63"/>
      <c r="M90" s="63"/>
      <c r="N90"/>
    </row>
    <row r="91" spans="1:14" s="7" customFormat="1" ht="15" customHeight="1" thickBot="1">
      <c r="A91" s="61" t="s">
        <v>53</v>
      </c>
      <c r="B91" s="124"/>
      <c r="C91" s="49"/>
      <c r="D91" s="59">
        <f>D25+D26+D27+D28+D29+D43+D44+D46+D47+D48+D49+D51+D52+D64+D65+D66</f>
        <v>65</v>
      </c>
      <c r="E91" s="59">
        <f>E25+E26+E27+E28+E43+E44+E46+E47+E48+E49+E51+E52+E64+E65+E66</f>
        <v>34.159999999999997</v>
      </c>
      <c r="F91" s="59">
        <f>F25+F26+F27+F28+F43+F44+F46+F47+F48+F49+F51+F52+F64+F65+F66</f>
        <v>28.84</v>
      </c>
      <c r="G91" s="59">
        <f>G25+G26+G27+G28+G43+G44+G46+G47+G48+G49+G51+G52+G64+G65+G66</f>
        <v>44</v>
      </c>
      <c r="H91" s="59"/>
      <c r="I91" s="59"/>
      <c r="J91" s="58">
        <f>J25+J26+J27+J28+J43+J44+J46+J47+J48+J49+J51+J52+J64+J65+J66</f>
        <v>1575</v>
      </c>
      <c r="K91" s="58">
        <f t="shared" ref="K91:M91" si="13">K25+K26+K27+K28+K43+K44+K46+K47+K48+K49+K51+K52+K64+K65+K66</f>
        <v>285</v>
      </c>
      <c r="L91" s="58">
        <f t="shared" si="13"/>
        <v>280</v>
      </c>
      <c r="M91" s="58">
        <f t="shared" si="13"/>
        <v>314</v>
      </c>
      <c r="N91"/>
    </row>
    <row r="92" spans="1:14" s="7" customFormat="1" ht="16.149999999999999" customHeight="1" thickBot="1">
      <c r="A92" s="61" t="s">
        <v>55</v>
      </c>
      <c r="B92" s="124"/>
      <c r="C92" s="50"/>
      <c r="D92" s="65">
        <f>D28+D29+D51+D52+D64+D65+D66</f>
        <v>42</v>
      </c>
      <c r="E92" s="65">
        <v>6</v>
      </c>
      <c r="F92" s="65">
        <v>11</v>
      </c>
      <c r="G92" s="65">
        <v>14</v>
      </c>
      <c r="H92" s="65"/>
      <c r="I92" s="66"/>
      <c r="J92" s="63">
        <f>J28+J40+J51+J52+J64+J65+J66</f>
        <v>1200</v>
      </c>
      <c r="K92" s="63">
        <f t="shared" ref="K92:M92" si="14">K28+K40+K51+K52+K64+K65+K66</f>
        <v>75</v>
      </c>
      <c r="L92" s="63">
        <f t="shared" si="14"/>
        <v>235</v>
      </c>
      <c r="M92" s="63">
        <f t="shared" si="14"/>
        <v>304</v>
      </c>
      <c r="N92"/>
    </row>
    <row r="93" spans="1:14" s="7" customFormat="1" ht="15" customHeight="1" thickBot="1">
      <c r="A93" s="64" t="s">
        <v>59</v>
      </c>
      <c r="B93" s="64"/>
      <c r="C93" s="50"/>
      <c r="D93" s="65"/>
      <c r="E93" s="65"/>
      <c r="F93" s="65"/>
      <c r="G93" s="65"/>
      <c r="H93" s="65"/>
      <c r="I93" s="66"/>
      <c r="J93" s="63"/>
      <c r="K93" s="63"/>
      <c r="L93" s="58"/>
      <c r="M93" s="63"/>
      <c r="N93"/>
    </row>
    <row r="94" spans="1:14" s="7" customFormat="1" ht="15" customHeight="1" thickBot="1">
      <c r="A94" s="67" t="s">
        <v>53</v>
      </c>
      <c r="B94" s="124"/>
      <c r="C94" s="50"/>
      <c r="D94" s="65">
        <v>6</v>
      </c>
      <c r="E94" s="65">
        <v>5.33</v>
      </c>
      <c r="F94" s="65">
        <v>0.67</v>
      </c>
      <c r="G94" s="65">
        <v>6</v>
      </c>
      <c r="H94" s="65"/>
      <c r="I94" s="66"/>
      <c r="J94" s="63"/>
      <c r="K94" s="63"/>
      <c r="L94" s="58"/>
      <c r="M94" s="63">
        <v>150</v>
      </c>
      <c r="N94"/>
    </row>
    <row r="95" spans="1:14" s="7" customFormat="1" ht="15" customHeight="1" thickBot="1">
      <c r="A95" s="62" t="s">
        <v>55</v>
      </c>
      <c r="B95" s="125"/>
      <c r="C95" s="50"/>
      <c r="D95" s="65">
        <v>6</v>
      </c>
      <c r="E95" s="65">
        <v>5.33</v>
      </c>
      <c r="F95" s="65">
        <v>0.67</v>
      </c>
      <c r="G95" s="65">
        <v>6</v>
      </c>
      <c r="H95" s="65"/>
      <c r="I95" s="66"/>
      <c r="J95" s="63"/>
      <c r="K95" s="63"/>
      <c r="L95" s="58"/>
      <c r="M95" s="63">
        <v>150</v>
      </c>
      <c r="N95"/>
    </row>
    <row r="96" spans="1:14" s="8" customFormat="1" ht="15" customHeight="1" thickBot="1">
      <c r="A96" s="64" t="s">
        <v>60</v>
      </c>
      <c r="B96" s="64"/>
      <c r="C96" s="50"/>
      <c r="D96" s="65"/>
      <c r="E96" s="65"/>
      <c r="F96" s="65"/>
      <c r="G96" s="65"/>
      <c r="H96" s="65"/>
      <c r="I96" s="66"/>
      <c r="J96" s="63"/>
      <c r="K96" s="63"/>
      <c r="L96" s="58"/>
      <c r="M96" s="63"/>
      <c r="N96"/>
    </row>
    <row r="97" spans="1:14" s="7" customFormat="1" ht="15" customHeight="1" thickBot="1">
      <c r="A97" s="67" t="s">
        <v>53</v>
      </c>
      <c r="B97" s="124"/>
      <c r="C97" s="50"/>
      <c r="D97" s="72">
        <v>20</v>
      </c>
      <c r="E97" s="72">
        <v>6</v>
      </c>
      <c r="F97" s="72">
        <v>14</v>
      </c>
      <c r="G97" s="72">
        <v>20</v>
      </c>
      <c r="H97" s="72"/>
      <c r="I97" s="73"/>
      <c r="J97" s="71"/>
      <c r="K97" s="71"/>
      <c r="L97" s="58"/>
      <c r="M97" s="71">
        <v>150</v>
      </c>
      <c r="N97"/>
    </row>
    <row r="98" spans="1:14" s="7" customFormat="1" ht="15" customHeight="1" thickBot="1">
      <c r="A98" s="62" t="s">
        <v>55</v>
      </c>
      <c r="B98" s="125"/>
      <c r="C98" s="50"/>
      <c r="D98" s="65">
        <v>20</v>
      </c>
      <c r="E98" s="65">
        <v>6</v>
      </c>
      <c r="F98" s="65">
        <v>14</v>
      </c>
      <c r="G98" s="65">
        <v>20</v>
      </c>
      <c r="H98" s="65"/>
      <c r="I98" s="66"/>
      <c r="J98" s="63"/>
      <c r="K98" s="63"/>
      <c r="L98" s="58"/>
      <c r="M98" s="63">
        <v>150</v>
      </c>
      <c r="N98"/>
    </row>
    <row r="99" spans="1:14" s="7" customFormat="1" ht="15" customHeight="1">
      <c r="A99" s="74"/>
      <c r="B99" s="74"/>
      <c r="C99" s="75"/>
      <c r="D99" s="72"/>
      <c r="E99" s="72"/>
      <c r="F99" s="72"/>
      <c r="G99" s="72"/>
      <c r="H99" s="72"/>
      <c r="I99" s="73"/>
      <c r="J99" s="71"/>
      <c r="K99" s="71"/>
      <c r="L99" s="58"/>
      <c r="M99" s="71"/>
      <c r="N99" s="5"/>
    </row>
    <row r="100" spans="1:14" s="9" customFormat="1" ht="15" customHeight="1">
      <c r="A100" s="42"/>
      <c r="B100" s="42"/>
      <c r="C100" s="41"/>
      <c r="D100" s="41"/>
      <c r="E100" s="41"/>
      <c r="F100" s="41"/>
      <c r="G100" s="41"/>
      <c r="H100" s="41"/>
      <c r="I100" s="41"/>
      <c r="J100" s="43"/>
      <c r="K100" s="43"/>
      <c r="L100" s="43"/>
      <c r="M100" s="44"/>
      <c r="N100"/>
    </row>
    <row r="101" spans="1:14" s="9" customFormat="1" ht="15" customHeight="1">
      <c r="A101" s="42"/>
      <c r="B101" s="42"/>
      <c r="C101" s="41"/>
      <c r="D101" s="41"/>
      <c r="E101" s="41"/>
      <c r="F101" s="41"/>
      <c r="G101" s="41"/>
      <c r="H101" s="41"/>
      <c r="I101" s="41"/>
      <c r="J101" s="43"/>
      <c r="K101" s="43"/>
      <c r="L101" s="43"/>
      <c r="M101" s="44"/>
      <c r="N101"/>
    </row>
    <row r="102" spans="1:14" s="9" customFormat="1" ht="15" customHeight="1">
      <c r="A102" s="42"/>
      <c r="B102" s="42"/>
      <c r="C102" s="41"/>
      <c r="D102" s="41"/>
      <c r="E102" s="41"/>
      <c r="F102" s="41"/>
      <c r="G102" s="41"/>
      <c r="H102" s="41"/>
      <c r="I102" s="41"/>
      <c r="J102" s="43"/>
      <c r="K102" s="43"/>
      <c r="L102" s="43"/>
      <c r="M102" s="44"/>
      <c r="N102"/>
    </row>
    <row r="103" spans="1:14" s="9" customFormat="1" ht="43.15" customHeight="1">
      <c r="A103" s="42"/>
      <c r="B103" s="42"/>
      <c r="C103" s="41"/>
      <c r="D103" s="41"/>
      <c r="E103" s="41"/>
      <c r="F103" s="41"/>
      <c r="G103" s="41"/>
      <c r="H103" s="41"/>
      <c r="I103" s="41"/>
      <c r="J103" s="43"/>
      <c r="K103" s="43"/>
      <c r="L103" s="43"/>
      <c r="M103" s="44"/>
      <c r="N103"/>
    </row>
    <row r="104" spans="1:14" s="7" customFormat="1" ht="29.45" customHeight="1">
      <c r="A104" s="4"/>
      <c r="B104" s="4"/>
      <c r="C104" s="3"/>
      <c r="D104" s="3"/>
      <c r="E104" s="3"/>
      <c r="F104" s="3"/>
      <c r="G104" s="3"/>
      <c r="H104" s="3"/>
      <c r="I104" s="3"/>
      <c r="J104" s="2"/>
      <c r="K104" s="2"/>
      <c r="L104" s="2"/>
      <c r="M104" s="1"/>
      <c r="N104"/>
    </row>
    <row r="105" spans="1:14" s="7" customFormat="1" ht="30" customHeight="1">
      <c r="A105" s="4"/>
      <c r="B105" s="4"/>
      <c r="C105" s="3"/>
      <c r="D105" s="3"/>
      <c r="E105" s="3"/>
      <c r="F105" s="3"/>
      <c r="G105" s="3"/>
      <c r="H105" s="3"/>
      <c r="I105" s="3"/>
      <c r="J105" s="2"/>
      <c r="K105" s="2"/>
      <c r="L105" s="2"/>
      <c r="M105" s="1"/>
      <c r="N105"/>
    </row>
    <row r="106" spans="1:14" s="7" customFormat="1" ht="15" customHeight="1">
      <c r="A106" s="4"/>
      <c r="B106" s="4"/>
      <c r="C106" s="3"/>
      <c r="D106" s="3"/>
      <c r="E106" s="3"/>
      <c r="F106" s="3"/>
      <c r="G106" s="3"/>
      <c r="H106" s="3"/>
      <c r="I106" s="3"/>
      <c r="J106" s="2"/>
      <c r="K106" s="2"/>
      <c r="L106" s="2"/>
      <c r="M106" s="1"/>
      <c r="N106"/>
    </row>
    <row r="107" spans="1:14" s="7" customFormat="1" ht="15" customHeight="1">
      <c r="A107" s="4"/>
      <c r="B107" s="4"/>
      <c r="C107" s="3"/>
      <c r="D107" s="3"/>
      <c r="E107" s="3"/>
      <c r="F107" s="3"/>
      <c r="G107" s="3"/>
      <c r="H107" s="3"/>
      <c r="I107" s="3"/>
      <c r="J107" s="2"/>
      <c r="K107" s="2"/>
      <c r="L107" s="2"/>
      <c r="M107" s="1"/>
      <c r="N107"/>
    </row>
    <row r="108" spans="1:14" s="7" customFormat="1" ht="15" customHeight="1">
      <c r="A108" s="4"/>
      <c r="B108" s="4"/>
      <c r="C108" s="3"/>
      <c r="D108" s="3"/>
      <c r="E108" s="3"/>
      <c r="F108" s="3"/>
      <c r="G108" s="3"/>
      <c r="H108" s="3"/>
      <c r="I108" s="3"/>
      <c r="J108" s="2"/>
      <c r="K108" s="2"/>
      <c r="L108" s="2"/>
      <c r="M108" s="1"/>
      <c r="N108"/>
    </row>
    <row r="109" spans="1:14" s="8" customFormat="1" ht="15" customHeight="1">
      <c r="A109" s="4"/>
      <c r="B109" s="4"/>
      <c r="C109" s="3"/>
      <c r="D109" s="3"/>
      <c r="E109" s="3"/>
      <c r="F109" s="3"/>
      <c r="G109" s="3"/>
      <c r="H109" s="3"/>
      <c r="I109" s="3"/>
      <c r="J109" s="2"/>
      <c r="K109" s="2"/>
      <c r="L109" s="2"/>
      <c r="M109" s="1"/>
      <c r="N109"/>
    </row>
    <row r="110" spans="1:14" s="7" customFormat="1" ht="15" customHeight="1">
      <c r="A110" s="4"/>
      <c r="B110" s="4"/>
      <c r="C110" s="3"/>
      <c r="D110" s="3"/>
      <c r="E110" s="3"/>
      <c r="F110" s="3"/>
      <c r="G110" s="3"/>
      <c r="H110" s="3"/>
      <c r="I110" s="3"/>
      <c r="J110" s="2"/>
      <c r="K110" s="2"/>
      <c r="L110" s="2"/>
      <c r="M110" s="1"/>
      <c r="N110"/>
    </row>
    <row r="111" spans="1:14" s="7" customFormat="1" ht="15" customHeight="1">
      <c r="A111" s="4"/>
      <c r="B111" s="4"/>
      <c r="C111" s="3"/>
      <c r="D111" s="3"/>
      <c r="E111" s="3"/>
      <c r="F111" s="3"/>
      <c r="G111" s="3"/>
      <c r="H111" s="3"/>
      <c r="I111" s="3"/>
      <c r="J111" s="2"/>
      <c r="K111" s="2"/>
      <c r="L111" s="2"/>
      <c r="M111" s="1"/>
      <c r="N111"/>
    </row>
    <row r="112" spans="1:14" s="9" customFormat="1" ht="15" customHeight="1">
      <c r="A112" s="4"/>
      <c r="B112" s="4"/>
      <c r="C112" s="3"/>
      <c r="D112" s="3"/>
      <c r="E112" s="3"/>
      <c r="F112" s="3"/>
      <c r="G112" s="3"/>
      <c r="H112" s="3"/>
      <c r="I112" s="3"/>
      <c r="J112" s="2"/>
      <c r="K112" s="2"/>
      <c r="L112" s="2"/>
      <c r="M112" s="1"/>
      <c r="N112"/>
    </row>
    <row r="113" spans="1:14" s="9" customFormat="1" ht="15" customHeight="1">
      <c r="A113" s="4"/>
      <c r="B113" s="4"/>
      <c r="C113" s="3"/>
      <c r="D113" s="3"/>
      <c r="E113" s="3"/>
      <c r="F113" s="3"/>
      <c r="G113" s="3"/>
      <c r="H113" s="3"/>
      <c r="I113" s="3"/>
      <c r="J113" s="2"/>
      <c r="K113" s="2"/>
      <c r="L113" s="2"/>
      <c r="M113" s="1"/>
      <c r="N113"/>
    </row>
    <row r="114" spans="1:14" s="9" customFormat="1" ht="15" customHeight="1">
      <c r="A114" s="4"/>
      <c r="B114" s="4"/>
      <c r="C114" s="3"/>
      <c r="D114" s="3"/>
      <c r="E114" s="3"/>
      <c r="F114" s="3"/>
      <c r="G114" s="3"/>
      <c r="H114" s="3"/>
      <c r="I114" s="3"/>
      <c r="J114" s="2"/>
      <c r="K114" s="2"/>
      <c r="L114" s="2"/>
      <c r="M114" s="1"/>
      <c r="N114"/>
    </row>
    <row r="115" spans="1:14" s="9" customFormat="1" ht="45" customHeight="1">
      <c r="A115" s="4"/>
      <c r="B115" s="4"/>
      <c r="C115" s="3"/>
      <c r="D115" s="3"/>
      <c r="E115" s="3"/>
      <c r="F115" s="3"/>
      <c r="G115" s="3"/>
      <c r="H115" s="3"/>
      <c r="I115" s="3"/>
      <c r="J115" s="2"/>
      <c r="K115" s="2"/>
      <c r="L115" s="2"/>
      <c r="M115" s="1"/>
      <c r="N115"/>
    </row>
    <row r="116" spans="1:14" s="7" customFormat="1" ht="15" customHeight="1">
      <c r="A116" s="4"/>
      <c r="B116" s="4"/>
      <c r="C116" s="3"/>
      <c r="D116" s="3"/>
      <c r="E116" s="3"/>
      <c r="F116" s="3"/>
      <c r="G116" s="3"/>
      <c r="H116" s="3"/>
      <c r="I116" s="3"/>
      <c r="J116" s="2"/>
      <c r="K116" s="2"/>
      <c r="L116" s="2"/>
      <c r="M116" s="1"/>
      <c r="N116"/>
    </row>
    <row r="117" spans="1:14" s="7" customFormat="1" ht="30" customHeight="1">
      <c r="A117" s="4"/>
      <c r="B117" s="4"/>
      <c r="C117" s="3"/>
      <c r="D117" s="3"/>
      <c r="E117" s="3"/>
      <c r="F117" s="3"/>
      <c r="G117" s="3"/>
      <c r="H117" s="3"/>
      <c r="I117" s="3"/>
      <c r="J117" s="2"/>
      <c r="K117" s="2"/>
      <c r="L117" s="2"/>
      <c r="M117" s="1"/>
      <c r="N117"/>
    </row>
    <row r="118" spans="1:14" s="7" customFormat="1" ht="15" customHeight="1">
      <c r="A118" s="4"/>
      <c r="B118" s="4"/>
      <c r="C118" s="3"/>
      <c r="D118" s="3"/>
      <c r="E118" s="3"/>
      <c r="F118" s="3"/>
      <c r="G118" s="3"/>
      <c r="H118" s="3"/>
      <c r="I118" s="3"/>
      <c r="J118" s="2"/>
      <c r="K118" s="2"/>
      <c r="L118" s="2"/>
      <c r="M118" s="1"/>
      <c r="N118"/>
    </row>
    <row r="119" spans="1:14" s="7" customFormat="1" ht="15" customHeight="1">
      <c r="A119" s="4"/>
      <c r="B119" s="4"/>
      <c r="C119" s="3"/>
      <c r="D119" s="3"/>
      <c r="E119" s="3"/>
      <c r="F119" s="3"/>
      <c r="G119" s="3"/>
      <c r="H119" s="3"/>
      <c r="I119" s="3"/>
      <c r="J119" s="2"/>
      <c r="K119" s="2"/>
      <c r="L119" s="2"/>
      <c r="M119" s="1"/>
      <c r="N119"/>
    </row>
    <row r="120" spans="1:14" s="7" customFormat="1" ht="15" customHeight="1">
      <c r="A120" s="4"/>
      <c r="B120" s="4"/>
      <c r="C120" s="3"/>
      <c r="D120" s="3"/>
      <c r="E120" s="3"/>
      <c r="F120" s="3"/>
      <c r="G120" s="3"/>
      <c r="H120" s="3"/>
      <c r="I120" s="3"/>
      <c r="J120" s="2"/>
      <c r="K120" s="2"/>
      <c r="L120" s="2"/>
      <c r="M120" s="1"/>
      <c r="N120"/>
    </row>
    <row r="121" spans="1:14" s="8" customFormat="1" ht="15" customHeight="1">
      <c r="A121" s="4"/>
      <c r="B121" s="4"/>
      <c r="C121" s="3"/>
      <c r="D121" s="3"/>
      <c r="E121" s="3"/>
      <c r="F121" s="3"/>
      <c r="G121" s="3"/>
      <c r="H121" s="3"/>
      <c r="I121" s="3"/>
      <c r="J121" s="2"/>
      <c r="K121" s="2"/>
      <c r="L121" s="2"/>
      <c r="M121" s="1"/>
      <c r="N121"/>
    </row>
    <row r="122" spans="1:14" s="7" customFormat="1" ht="15" customHeight="1">
      <c r="A122" s="4"/>
      <c r="B122" s="4"/>
      <c r="C122" s="3"/>
      <c r="D122" s="3"/>
      <c r="E122" s="3"/>
      <c r="F122" s="3"/>
      <c r="G122" s="3"/>
      <c r="H122" s="3"/>
      <c r="I122" s="3"/>
      <c r="J122" s="2"/>
      <c r="K122" s="2"/>
      <c r="L122" s="2"/>
      <c r="M122" s="1"/>
      <c r="N122"/>
    </row>
    <row r="124" spans="1:14" ht="14.25" customHeight="1"/>
    <row r="126" spans="1:14" s="6" customFormat="1" ht="23.25" customHeight="1">
      <c r="A126" s="4"/>
      <c r="B126" s="4"/>
      <c r="C126" s="3"/>
      <c r="D126" s="3"/>
      <c r="E126" s="3"/>
      <c r="F126" s="3"/>
      <c r="G126" s="3"/>
      <c r="H126" s="3"/>
      <c r="I126" s="3"/>
      <c r="J126" s="2"/>
      <c r="K126" s="2"/>
      <c r="L126" s="2"/>
      <c r="M126" s="1"/>
      <c r="N126"/>
    </row>
    <row r="127" spans="1:14" s="6" customFormat="1" ht="25.5" customHeight="1">
      <c r="A127" s="4"/>
      <c r="B127" s="4"/>
      <c r="C127" s="3"/>
      <c r="D127" s="3"/>
      <c r="E127" s="3"/>
      <c r="F127" s="3"/>
      <c r="G127" s="3"/>
      <c r="H127" s="3"/>
      <c r="I127" s="3"/>
      <c r="J127" s="2"/>
      <c r="K127" s="2"/>
      <c r="L127" s="2"/>
      <c r="M127" s="1"/>
      <c r="N127"/>
    </row>
    <row r="128" spans="1:14" s="6" customFormat="1" ht="29.25" customHeight="1">
      <c r="A128" s="4"/>
      <c r="B128" s="4"/>
      <c r="C128" s="3"/>
      <c r="D128" s="3"/>
      <c r="E128" s="3"/>
      <c r="F128" s="3"/>
      <c r="G128" s="3"/>
      <c r="H128" s="3"/>
      <c r="I128" s="3"/>
      <c r="J128" s="2"/>
      <c r="K128" s="2"/>
      <c r="L128" s="2"/>
      <c r="M128" s="1"/>
      <c r="N128"/>
    </row>
    <row r="129" spans="1:14" s="6" customFormat="1" ht="30" customHeight="1">
      <c r="A129" s="4"/>
      <c r="B129" s="4"/>
      <c r="C129" s="3"/>
      <c r="D129" s="3"/>
      <c r="E129" s="3"/>
      <c r="F129" s="3"/>
      <c r="G129" s="3"/>
      <c r="H129" s="3"/>
      <c r="I129" s="3"/>
      <c r="J129" s="2"/>
      <c r="K129" s="2"/>
      <c r="L129" s="2"/>
      <c r="M129" s="1"/>
      <c r="N129"/>
    </row>
    <row r="130" spans="1:14" s="6" customFormat="1">
      <c r="A130" s="4"/>
      <c r="B130" s="4"/>
      <c r="C130" s="3"/>
      <c r="D130" s="3"/>
      <c r="E130" s="3"/>
      <c r="F130" s="3"/>
      <c r="G130" s="3"/>
      <c r="H130" s="3"/>
      <c r="I130" s="3"/>
      <c r="J130" s="2"/>
      <c r="K130" s="2"/>
      <c r="L130" s="2"/>
      <c r="M130" s="1"/>
      <c r="N130"/>
    </row>
    <row r="131" spans="1:14" s="6" customFormat="1">
      <c r="A131" s="4"/>
      <c r="B131" s="4"/>
      <c r="C131" s="3"/>
      <c r="D131" s="3"/>
      <c r="E131" s="3"/>
      <c r="F131" s="3"/>
      <c r="G131" s="3"/>
      <c r="H131" s="3"/>
      <c r="I131" s="3"/>
      <c r="J131" s="2"/>
      <c r="K131" s="2"/>
      <c r="L131" s="2"/>
      <c r="M131" s="1"/>
      <c r="N131"/>
    </row>
    <row r="132" spans="1:14" s="6" customFormat="1">
      <c r="A132" s="4"/>
      <c r="B132" s="4"/>
      <c r="C132" s="3"/>
      <c r="D132" s="3"/>
      <c r="E132" s="3"/>
      <c r="F132" s="3"/>
      <c r="G132" s="3"/>
      <c r="H132" s="3"/>
      <c r="I132" s="3"/>
      <c r="J132" s="2"/>
      <c r="K132" s="2"/>
      <c r="L132" s="2"/>
      <c r="M132" s="1"/>
      <c r="N132"/>
    </row>
    <row r="138" spans="1:14" s="6" customFormat="1">
      <c r="A138" s="4"/>
      <c r="B138" s="4"/>
      <c r="C138" s="3"/>
      <c r="D138" s="3"/>
      <c r="E138" s="3"/>
      <c r="F138" s="3"/>
      <c r="G138" s="3"/>
      <c r="H138" s="3"/>
      <c r="I138" s="3"/>
      <c r="J138" s="2"/>
      <c r="K138" s="2"/>
      <c r="L138" s="2"/>
      <c r="M138" s="1"/>
      <c r="N138"/>
    </row>
    <row r="150" spans="1:14" s="5" customFormat="1" ht="15.75">
      <c r="A150" s="4"/>
      <c r="B150" s="4"/>
      <c r="C150" s="3"/>
      <c r="D150" s="3"/>
      <c r="E150" s="3"/>
      <c r="F150" s="3"/>
      <c r="G150" s="3"/>
      <c r="H150" s="3"/>
      <c r="I150" s="3"/>
      <c r="J150" s="2"/>
      <c r="K150" s="2"/>
      <c r="L150" s="2"/>
      <c r="M150" s="1"/>
      <c r="N150"/>
    </row>
  </sheetData>
  <mergeCells count="71">
    <mergeCell ref="A2:M2"/>
    <mergeCell ref="A73:G73"/>
    <mergeCell ref="A75:A78"/>
    <mergeCell ref="C75:C78"/>
    <mergeCell ref="D75:F76"/>
    <mergeCell ref="G75:G78"/>
    <mergeCell ref="D77:D78"/>
    <mergeCell ref="E77:E78"/>
    <mergeCell ref="F77:F78"/>
    <mergeCell ref="L60:L61"/>
    <mergeCell ref="A57:C57"/>
    <mergeCell ref="A58:A61"/>
    <mergeCell ref="C58:C61"/>
    <mergeCell ref="D58:F59"/>
    <mergeCell ref="G58:G61"/>
    <mergeCell ref="D60:D61"/>
    <mergeCell ref="O30:R30"/>
    <mergeCell ref="I75:I78"/>
    <mergeCell ref="J75:M75"/>
    <mergeCell ref="J76:J78"/>
    <mergeCell ref="H75:H78"/>
    <mergeCell ref="K77:K78"/>
    <mergeCell ref="L77:L78"/>
    <mergeCell ref="K76:L76"/>
    <mergeCell ref="I58:I61"/>
    <mergeCell ref="M76:M78"/>
    <mergeCell ref="H58:H61"/>
    <mergeCell ref="J58:M58"/>
    <mergeCell ref="J59:J61"/>
    <mergeCell ref="K59:L59"/>
    <mergeCell ref="M59:M61"/>
    <mergeCell ref="K60:K61"/>
    <mergeCell ref="E60:E61"/>
    <mergeCell ref="F60:F61"/>
    <mergeCell ref="L13:L14"/>
    <mergeCell ref="A33:A36"/>
    <mergeCell ref="C33:C36"/>
    <mergeCell ref="D33:F34"/>
    <mergeCell ref="G33:G36"/>
    <mergeCell ref="H33:H36"/>
    <mergeCell ref="I33:I36"/>
    <mergeCell ref="J33:M33"/>
    <mergeCell ref="J34:J36"/>
    <mergeCell ref="K34:L34"/>
    <mergeCell ref="M34:M36"/>
    <mergeCell ref="D35:D36"/>
    <mergeCell ref="E35:E36"/>
    <mergeCell ref="F35:F36"/>
    <mergeCell ref="K35:K36"/>
    <mergeCell ref="L35:L36"/>
    <mergeCell ref="A1:M1"/>
    <mergeCell ref="A11:A14"/>
    <mergeCell ref="C11:C14"/>
    <mergeCell ref="D11:F12"/>
    <mergeCell ref="D13:D14"/>
    <mergeCell ref="E13:E14"/>
    <mergeCell ref="G11:G14"/>
    <mergeCell ref="F13:F14"/>
    <mergeCell ref="H11:H14"/>
    <mergeCell ref="I11:I14"/>
    <mergeCell ref="J11:M11"/>
    <mergeCell ref="J12:J14"/>
    <mergeCell ref="K12:L12"/>
    <mergeCell ref="M12:M14"/>
    <mergeCell ref="K13:K14"/>
    <mergeCell ref="A5:E5"/>
    <mergeCell ref="A6:E6"/>
    <mergeCell ref="A7:E7"/>
    <mergeCell ref="A8:E8"/>
    <mergeCell ref="A9:E9"/>
    <mergeCell ref="B11:B14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Food engineering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Lenovo</cp:lastModifiedBy>
  <cp:lastPrinted>2016-12-05T21:12:23Z</cp:lastPrinted>
  <dcterms:created xsi:type="dcterms:W3CDTF">2015-09-13T14:24:11Z</dcterms:created>
  <dcterms:modified xsi:type="dcterms:W3CDTF">2017-06-26T11:35:06Z</dcterms:modified>
</cp:coreProperties>
</file>